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840" documentId="120_S{2AC9BD13-BADA-5192-A53E-5A8FF88502F6}" xr6:coauthVersionLast="47" xr6:coauthVersionMax="47" xr10:uidLastSave="{0B8AD531-2A5A-436B-9EBF-A61E108CCF5C}"/>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12" i="1"/>
  <c r="G12" i="1"/>
  <c r="I12" i="1"/>
  <c r="J12" i="1"/>
  <c r="L12" i="1"/>
  <c r="B13" i="1"/>
  <c r="G13" i="1"/>
  <c r="I13" i="1"/>
  <c r="J13" i="1"/>
  <c r="L13" i="1"/>
  <c r="B14" i="1"/>
  <c r="G14" i="1"/>
  <c r="I14" i="1"/>
  <c r="J14" i="1"/>
  <c r="L1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J3" i="1"/>
  <c r="J4" i="1"/>
  <c r="J5" i="1"/>
  <c r="J6" i="1"/>
  <c r="J7" i="1"/>
  <c r="J8" i="1"/>
  <c r="J9" i="1"/>
  <c r="J10" i="1"/>
  <c r="J11" i="1"/>
  <c r="I3" i="1"/>
  <c r="I4" i="1"/>
  <c r="I5" i="1"/>
  <c r="I6" i="1"/>
  <c r="I7" i="1"/>
  <c r="I8" i="1"/>
  <c r="I9" i="1"/>
  <c r="I10" i="1"/>
  <c r="I11" i="1"/>
  <c r="G3" i="1"/>
  <c r="G4" i="1"/>
  <c r="G5" i="1"/>
  <c r="G6" i="1"/>
  <c r="G7" i="1"/>
  <c r="G8" i="1"/>
  <c r="G9" i="1"/>
  <c r="G10" i="1"/>
  <c r="G11" i="1"/>
  <c r="B3" i="1"/>
  <c r="B4" i="1"/>
  <c r="B5" i="1"/>
  <c r="B6" i="1"/>
  <c r="B7" i="1"/>
  <c r="B8" i="1"/>
  <c r="B9" i="1"/>
  <c r="B10" i="1"/>
  <c r="B11"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<sst xmlns="http://schemas.openxmlformats.org/spreadsheetml/2006/main" count="180308" uniqueCount="39138">
  <si>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</si>
  <si>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</si>
  <si>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</si>
  <si>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</si>
  <si>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</si>
  <si>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</si>
  <si>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</si>
  <si>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</si>
  <si>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</si>
  <si>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</si>
  <si>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</si>
  <si>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</si>
  <si>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</si>
  <si>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</si>
  <si>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</si>
  <si>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</si>
  <si>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</si>
  <si>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</si>
  <si>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</si>
  <si>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</si>
  <si>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</si>
  <si>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</si>
  <si>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</si>
  <si>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</si>
  <si>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</si>
  <si>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</si>
  <si>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</si>
  <si>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</si>
  <si>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</si>
  <si>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</si>
  <si>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</si>
  <si>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</si>
  <si>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</si>
  <si>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</si>
  <si>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</si>
  <si>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</si>
  <si>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</si>
  <si>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</si>
  <si>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</si>
  <si>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</si>
  <si>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</si>
  <si>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</si>
  <si>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</si>
  <si>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</si>
  <si>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</si>
  <si>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</si>
  <si>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</si>
  <si>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</si>
  <si>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</si>
  <si>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</si>
  <si>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</si>
  <si>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</si>
  <si>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</si>
  <si>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</si>
  <si>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</si>
  <si>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</si>
  <si>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</si>
  <si>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</si>
  <si>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</si>
  <si>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</si>
  <si>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</si>
  <si>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</si>
  <si>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</si>
  <si>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</si>
  <si>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</si>
  <si>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</si>
  <si>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</si>
  <si>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</si>
  <si>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</si>
  <si>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</si>
  <si>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</si>
  <si>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</si>
  <si>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</si>
  <si>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</si>
  <si>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</si>
  <si>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</si>
  <si>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</si>
  <si>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</si>
  <si>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</si>
  <si>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</si>
  <si>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</si>
  <si>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</si>
  <si>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</si>
  <si>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</si>
  <si>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</si>
  <si>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</si>
  <si>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</si>
  <si>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</si>
  <si>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</si>
  <si>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</si>
  <si>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</si>
  <si>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</si>
  <si>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</si>
  <si>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</si>
  <si>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</si>
  <si>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</si>
  <si>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</si>
  <si>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</si>
  <si>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</si>
  <si>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</si>
  <si>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</si>
  <si>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</si>
  <si>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</si>
  <si>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</si>
  <si>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</si>
  <si>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</si>
  <si>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</si>
  <si>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</si>
  <si>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</si>
  <si>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</si>
  <si>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</si>
  <si>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</si>
  <si>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</si>
  <si>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</si>
  <si>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</si>
  <si>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</si>
  <si>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</si>
  <si>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</si>
  <si>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</si>
  <si>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</si>
  <si>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</si>
  <si>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</si>
  <si>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</si>
  <si>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</si>
  <si>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</si>
  <si>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</si>
  <si>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</si>
  <si>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</si>
  <si>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</si>
  <si>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</si>
  <si>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</si>
  <si>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</si>
  <si>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</si>
  <si>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</si>
  <si>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</si>
  <si>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</si>
  <si>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</si>
  <si>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</si>
  <si>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</si>
  <si>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</si>
  <si>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</si>
  <si>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</si>
  <si>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</si>
  <si>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</si>
  <si>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</si>
  <si>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</si>
  <si>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</si>
  <si>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</si>
  <si>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</si>
  <si>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</si>
  <si>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</si>
  <si>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</si>
  <si>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</si>
  <si>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</si>
  <si>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</si>
  <si>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</si>
  <si>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</si>
  <si>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</si>
  <si>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</si>
  <si>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</si>
  <si>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</si>
  <si>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</si>
  <si>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</si>
  <si>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</si>
  <si>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</si>
  <si>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</si>
  <si>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</si>
  <si>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</si>
  <si>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</si>
  <si>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</si>
  <si>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</si>
  <si>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</si>
  <si>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</si>
  <si>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</si>
  <si>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</si>
  <si>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</si>
  <si>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</si>
  <si>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</si>
  <si>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</si>
  <si>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</si>
  <si>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</si>
  <si>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</si>
  <si>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</si>
  <si>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</si>
  <si>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</si>
  <si>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</si>
  <si>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</si>
  <si>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</si>
  <si>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</si>
  <si>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</si>
  <si>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</si>
  <si>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</si>
  <si>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</si>
  <si>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</si>
  <si>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</si>
  <si>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</si>
  <si>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</si>
  <si>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</si>
  <si>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</si>
  <si>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</si>
  <si>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</si>
  <si>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</si>
  <si>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</si>
  <si>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</si>
  <si>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</si>
  <si>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</si>
  <si>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</si>
  <si>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</si>
  <si>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</si>
  <si>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</si>
  <si>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</si>
  <si>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</si>
  <si>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</si>
  <si>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</si>
  <si>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</si>
  <si>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</si>
  <si>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</si>
  <si>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</si>
  <si>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</si>
  <si>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</si>
  <si>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</si>
  <si>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</si>
  <si>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</si>
  <si>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</si>
  <si>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</si>
  <si>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</si>
  <si>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</si>
  <si>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</si>
  <si>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</si>
  <si>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</si>
  <si>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</si>
  <si>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</si>
  <si>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</si>
  <si>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</si>
  <si>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</si>
  <si>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</si>
  <si>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</si>
  <si>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</si>
  <si>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</si>
  <si>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</si>
  <si>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</si>
  <si>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</si>
  <si>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</si>
  <si>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</si>
  <si>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</si>
  <si>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</si>
  <si>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</si>
  <si>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</si>
  <si>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</si>
  <si>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</si>
  <si>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</si>
  <si>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</si>
  <si>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</si>
  <si>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</si>
  <si>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</si>
  <si>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</si>
  <si>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</si>
  <si>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</si>
  <si>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</si>
  <si>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</si>
  <si>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</si>
  <si>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</si>
  <si>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</si>
  <si>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</si>
  <si>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</si>
  <si>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</si>
  <si>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</si>
  <si>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</si>
  <si>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</si>
  <si>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</si>
  <si>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</si>
  <si>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</si>
  <si>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</si>
  <si>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</si>
  <si>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</si>
  <si>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</si>
  <si>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</si>
  <si>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</si>
  <si>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</si>
  <si>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</si>
  <si>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</si>
  <si>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</si>
  <si>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</si>
  <si>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</si>
  <si>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</si>
  <si>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</si>
  <si>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</si>
  <si>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</si>
  <si>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</si>
  <si>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</si>
  <si>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</si>
  <si>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</si>
  <si>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</si>
  <si>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</si>
  <si>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</si>
  <si>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</si>
  <si>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</si>
  <si>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</si>
  <si>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</si>
  <si>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</si>
  <si>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</si>
  <si>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</si>
  <si>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</si>
  <si>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</si>
  <si>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</si>
  <si>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</si>
  <si>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</si>
  <si>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</si>
  <si>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</si>
  <si>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</si>
  <si>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</si>
  <si>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</si>
  <si>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</si>
  <si>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</si>
  <si>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</si>
  <si>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</si>
  <si>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</si>
  <si>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</si>
  <si>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</si>
  <si>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</si>
  <si>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</si>
  <si>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</si>
  <si>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</si>
  <si>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</si>
  <si>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</si>
  <si>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</si>
  <si>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</si>
  <si>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</si>
  <si>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</si>
  <si>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</si>
  <si>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</si>
  <si>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</si>
  <si>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</si>
  <si>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</si>
  <si>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</si>
  <si>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</si>
  <si>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</si>
  <si>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</si>
  <si>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</si>
  <si>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</si>
  <si>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</si>
  <si>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</si>
  <si>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</si>
  <si>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</si>
  <si>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</si>
  <si>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</si>
  <si>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</si>
  <si>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</si>
  <si>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</si>
  <si>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</si>
  <si>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</si>
  <si>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</si>
  <si>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</si>
  <si>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</si>
  <si>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</si>
  <si>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</si>
  <si>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</si>
  <si>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</si>
  <si>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</si>
  <si>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</si>
  <si>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</si>
  <si>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</si>
  <si>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</si>
  <si>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</si>
  <si>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</si>
  <si>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</si>
  <si>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</si>
  <si>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</si>
  <si>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</si>
  <si>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</si>
  <si>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</si>
  <si>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</si>
  <si>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</si>
  <si>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</si>
  <si>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</si>
  <si>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</si>
  <si>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</si>
  <si>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</si>
  <si>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</si>
  <si>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</si>
  <si>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</si>
  <si>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</si>
  <si>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</si>
  <si>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</si>
  <si>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</si>
  <si>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</si>
  <si>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</si>
  <si>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</si>
  <si>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</si>
  <si>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</si>
  <si>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</si>
  <si>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</si>
  <si>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</si>
  <si>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</si>
  <si>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</si>
  <si>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</si>
  <si>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</si>
  <si>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</si>
  <si>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</si>
  <si>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</si>
  <si>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</si>
  <si>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</si>
  <si>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</si>
  <si>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</si>
  <si>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</si>
  <si>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</si>
  <si>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</si>
  <si>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</si>
  <si>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</si>
  <si>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</si>
  <si>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</si>
  <si>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</si>
  <si>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</si>
  <si>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</si>
  <si>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</si>
  <si>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</si>
  <si>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</si>
  <si>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</si>
  <si>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</si>
  <si>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</si>
  <si>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</si>
  <si>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</si>
  <si>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</si>
  <si>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</si>
  <si>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</si>
  <si>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</si>
  <si>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</si>
  <si>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</si>
  <si>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</si>
  <si>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</si>
  <si>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</si>
  <si>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</si>
  <si>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</si>
  <si>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</si>
  <si>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</si>
  <si>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</si>
  <si>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</si>
  <si>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</si>
  <si>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</si>
  <si>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</si>
  <si>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</si>
  <si>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</si>
  <si>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</si>
  <si>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</si>
  <si>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</si>
  <si>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</si>
  <si>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</si>
  <si>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</si>
  <si>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</si>
  <si>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</si>
  <si>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</si>
  <si>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</si>
  <si>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</si>
  <si>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</si>
  <si>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</si>
  <si>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</si>
  <si>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</si>
  <si>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</si>
  <si>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</si>
  <si>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</si>
  <si>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</si>
  <si>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</si>
  <si>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</si>
  <si>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</si>
  <si>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</si>
  <si>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</si>
  <si>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</si>
  <si>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</si>
  <si>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</si>
  <si>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</si>
  <si>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</si>
  <si>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</si>
  <si>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</si>
  <si>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</si>
  <si>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</si>
  <si>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</si>
  <si>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</si>
  <si>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</si>
  <si>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</si>
  <si>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</si>
  <si>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</si>
  <si>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</si>
  <si>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</si>
  <si>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</si>
  <si>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</si>
  <si>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</si>
  <si>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</si>
  <si>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</si>
  <si>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</si>
  <si>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</si>
  <si>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</si>
  <si>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</si>
  <si>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</si>
  <si>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</si>
  <si>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</si>
  <si>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</si>
  <si>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</si>
  <si>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</si>
  <si>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</si>
  <si>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</si>
  <si>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</si>
  <si>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</si>
  <si>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</si>
  <si>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</si>
  <si>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</si>
  <si>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</si>
  <si>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</si>
  <si>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</si>
  <si>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</si>
  <si>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</si>
  <si>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</si>
  <si>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</si>
  <si>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</si>
  <si>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</si>
  <si>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</si>
  <si>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</si>
  <si>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</si>
  <si>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</si>
  <si>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</si>
  <si>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</si>
  <si>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</si>
  <si>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</si>
  <si>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</si>
  <si>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</si>
  <si>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</si>
  <si>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</si>
  <si>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</si>
  <si>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</si>
  <si>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</si>
  <si>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</si>
  <si>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</si>
  <si>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</si>
  <si>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</si>
  <si>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</si>
  <si>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</si>
  <si>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</si>
  <si>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</si>
  <si>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</si>
  <si>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</si>
  <si>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</si>
  <si>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</si>
  <si>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</si>
  <si>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</si>
  <si>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</si>
  <si>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</si>
  <si>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</si>
  <si>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</si>
  <si>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</si>
  <si>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</si>
  <si>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</si>
  <si>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</si>
  <si>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</si>
  <si>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</si>
  <si>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</si>
  <si>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</si>
  <si>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</si>
  <si>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</si>
  <si>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</si>
  <si>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</si>
  <si>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</si>
  <si>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</si>
  <si>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</si>
  <si>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</si>
  <si>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</si>
  <si>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</si>
  <si>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</si>
  <si>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</si>
  <si>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</si>
  <si>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</si>
  <si>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</si>
  <si>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</si>
  <si>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</si>
  <si>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</si>
  <si>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</si>
  <si>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</si>
  <si>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</si>
  <si>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</si>
  <si>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</si>
  <si>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</si>
  <si>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</si>
  <si>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</si>
  <si>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</si>
  <si>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</si>
  <si>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</si>
  <si>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</si>
  <si>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</si>
  <si>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</si>
  <si>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</si>
  <si>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</si>
  <si>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</si>
  <si>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</si>
  <si>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</si>
  <si>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</si>
  <si>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</si>
  <si>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</si>
  <si>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</si>
  <si>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</si>
  <si>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</si>
  <si>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</si>
  <si>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</si>
  <si>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</si>
  <si>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</si>
  <si>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</si>
  <si>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</si>
  <si>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</si>
  <si>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</si>
  <si>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</si>
  <si>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</si>
  <si>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</si>
  <si>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</si>
  <si>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</si>
  <si>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</si>
  <si>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</si>
  <si>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</si>
  <si>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</si>
  <si>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</si>
  <si>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</si>
  <si>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</si>
  <si>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</si>
  <si>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</si>
  <si>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</si>
  <si>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</si>
  <si>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</si>
  <si>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</si>
  <si>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</si>
  <si>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</si>
  <si>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</si>
  <si>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</si>
  <si>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</si>
  <si>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</si>
  <si>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</si>
  <si>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</si>
  <si>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</si>
  <si>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</si>
  <si>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</si>
  <si>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</si>
  <si>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</si>
  <si>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</si>
  <si>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</si>
  <si>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</si>
  <si>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</si>
  <si>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</si>
  <si>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</si>
  <si>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</si>
  <si>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</si>
  <si>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</si>
  <si>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</si>
  <si>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</si>
  <si>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</si>
  <si>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</si>
  <si>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</si>
  <si>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</si>
  <si>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</si>
  <si>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</si>
  <si>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</si>
  <si>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</si>
  <si>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</si>
  <si>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</si>
  <si>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</si>
  <si>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</si>
  <si>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</si>
  <si>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</si>
  <si>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</si>
  <si>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</si>
  <si>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</si>
  <si>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</si>
  <si>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</si>
  <si>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</si>
  <si>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</si>
  <si>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</si>
  <si>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</si>
  <si>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</si>
  <si>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</si>
  <si>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</si>
  <si>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</si>
  <si>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</si>
  <si>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</si>
  <si>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</si>
  <si>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</si>
  <si>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</si>
  <si>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</si>
  <si>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</si>
  <si>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</si>
  <si>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</si>
  <si>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</si>
  <si>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</si>
  <si>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</si>
  <si>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</si>
  <si>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</si>
  <si>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</si>
  <si>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</si>
  <si>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</si>
  <si>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</si>
  <si>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</si>
  <si>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</si>
  <si>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</si>
  <si>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</si>
  <si>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</si>
  <si>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</si>
  <si>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</si>
  <si>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</si>
  <si>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</si>
  <si>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</si>
  <si>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</si>
  <si>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</si>
  <si>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</si>
  <si>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</si>
  <si>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</si>
  <si>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</si>
  <si>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</si>
  <si>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</si>
  <si>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</si>
  <si>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</si>
  <si>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</si>
  <si>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</si>
  <si>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</si>
  <si>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</si>
  <si>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</si>
  <si>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</si>
  <si>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</si>
  <si>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</si>
  <si>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</si>
  <si>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</si>
  <si>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</si>
  <si>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</si>
  <si>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</si>
  <si>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</si>
  <si>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</si>
  <si>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</si>
  <si>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</si>
  <si>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</si>
  <si>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</si>
  <si>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</si>
  <si>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</si>
  <si>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</si>
  <si>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</si>
  <si>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</si>
  <si>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</si>
  <si>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</si>
  <si>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</si>
  <si>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</si>
  <si>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</si>
  <si>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</si>
  <si>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</si>
  <si>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</si>
  <si>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</si>
  <si>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</si>
  <si>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</si>
  <si>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</si>
  <si>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</si>
  <si>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</si>
  <si>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</si>
  <si>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</si>
  <si>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</si>
  <si>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</si>
  <si>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</si>
  <si>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</si>
  <si>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</si>
  <si>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</si>
  <si>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</si>
  <si>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</si>
  <si>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</si>
  <si>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</si>
  <si>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</si>
  <si>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</si>
  <si>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</si>
  <si>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</si>
  <si>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</si>
  <si>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</si>
  <si>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</si>
  <si>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</si>
  <si>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</si>
  <si>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</si>
  <si>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</si>
  <si>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</si>
  <si>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</si>
  <si>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</si>
  <si>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</si>
  <si>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</si>
  <si>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</si>
  <si>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</si>
  <si>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</si>
  <si>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</si>
  <si>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</si>
  <si>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</si>
  <si>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</si>
  <si>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</si>
  <si>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</si>
  <si>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</si>
  <si>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</si>
  <si>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</si>
  <si>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</si>
  <si>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</si>
  <si>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</si>
  <si>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</si>
  <si>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</si>
  <si>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</si>
  <si>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</si>
  <si>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</si>
  <si>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</si>
  <si>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</si>
  <si>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</si>
  <si>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</si>
  <si>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</si>
  <si>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</si>
  <si>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</si>
  <si>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</si>
  <si>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</si>
  <si>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</si>
  <si>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</si>
  <si>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</si>
  <si>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</si>
  <si>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</si>
  <si>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</si>
  <si>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</si>
  <si>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</si>
  <si>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</si>
  <si>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</si>
  <si>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</si>
  <si>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</si>
  <si>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</si>
  <si>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</si>
  <si>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</si>
  <si>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</si>
  <si>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</si>
  <si>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</si>
  <si>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</si>
  <si>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</si>
  <si>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</si>
  <si>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</si>
  <si>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</si>
  <si>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</si>
  <si>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</si>
  <si>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</si>
  <si>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</si>
  <si>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</si>
  <si>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</si>
  <si>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</si>
  <si>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</si>
  <si>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</si>
  <si>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</si>
  <si>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</si>
  <si>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</si>
  <si>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</si>
  <si>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</si>
  <si>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</si>
  <si>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</si>
  <si>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</si>
  <si>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</si>
  <si>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</si>
  <si>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</si>
  <si>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</si>
  <si>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</si>
  <si>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</si>
  <si>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</si>
  <si>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</si>
  <si>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</si>
  <si>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</si>
  <si>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</si>
  <si>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</si>
  <si>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</si>
  <si>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</si>
  <si>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</si>
  <si>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</si>
  <si>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</si>
  <si>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</si>
  <si>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</si>
  <si>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</si>
  <si>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</si>
  <si>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</si>
  <si>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</si>
  <si>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</si>
  <si>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</si>
  <si>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</si>
  <si>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</si>
  <si>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</si>
  <si>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</si>
  <si>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</si>
  <si>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</si>
  <si>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</si>
  <si>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</si>
  <si>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</si>
  <si>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</si>
  <si>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</si>
  <si>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</si>
  <si>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</si>
  <si>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</si>
  <si>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</si>
  <si>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</si>
  <si>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</si>
  <si>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</si>
  <si>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</si>
  <si>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</si>
  <si>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</si>
  <si>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</si>
  <si>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</si>
  <si>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</si>
  <si>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</si>
  <si>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</si>
  <si>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</si>
  <si>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</si>
  <si>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</si>
  <si>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</si>
  <si>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</si>
  <si>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</si>
  <si>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</si>
  <si>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</si>
  <si>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</si>
  <si>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</si>
  <si>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</si>
  <si>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</si>
  <si>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</si>
  <si>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</si>
  <si>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</si>
  <si>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</si>
  <si>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</si>
  <si>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</si>
  <si>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</si>
  <si>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</si>
  <si>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</si>
  <si>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</si>
  <si>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</si>
  <si>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</si>
  <si>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</si>
  <si>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</si>
  <si>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</si>
  <si>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</si>
  <si>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</si>
  <si>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</si>
  <si>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</si>
  <si>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</si>
  <si>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</si>
  <si>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</si>
  <si>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</si>
  <si>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</si>
  <si>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</si>
  <si>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</si>
  <si>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</si>
  <si>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</si>
  <si>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</si>
  <si>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</si>
  <si>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</si>
  <si>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</si>
  <si>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</si>
  <si>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</si>
  <si>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</si>
  <si>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</si>
  <si>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</si>
  <si>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</si>
  <si>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</si>
  <si>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</si>
  <si>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</si>
  <si>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</si>
  <si>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</si>
  <si>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</si>
  <si>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</si>
  <si>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</si>
  <si>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</si>
  <si>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</si>
  <si>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</si>
  <si>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</si>
  <si>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</si>
  <si>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</si>
  <si>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</si>
  <si>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</si>
  <si>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</si>
  <si>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</si>
  <si>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</si>
  <si>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</si>
  <si>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</si>
  <si>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</si>
  <si>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</si>
  <si>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</si>
  <si>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</si>
  <si>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</si>
  <si>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</si>
  <si>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</si>
  <si>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</si>
  <si>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</si>
  <si>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</si>
  <si>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</si>
  <si>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</si>
  <si>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</si>
  <si>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</si>
  <si>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</si>
  <si>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</si>
  <si>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</si>
  <si>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</si>
  <si>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</si>
  <si>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</si>
  <si>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</si>
  <si>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</si>
  <si>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</si>
  <si>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</si>
  <si>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</si>
  <si>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</si>
  <si>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</si>
  <si>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</si>
  <si>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</si>
  <si>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</si>
  <si>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</si>
  <si>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</si>
  <si>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</si>
  <si>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</si>
  <si>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</si>
  <si>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</si>
  <si>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</si>
  <si>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</si>
  <si>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</si>
  <si>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</si>
  <si>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</si>
  <si>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</si>
  <si>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</si>
  <si>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</si>
  <si>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</si>
  <si>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</si>
  <si>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</si>
  <si>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</si>
  <si>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</si>
  <si>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</si>
  <si>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</si>
  <si>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</si>
  <si>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</si>
  <si>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</si>
  <si>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</si>
  <si>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</si>
  <si>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</si>
  <si>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</si>
  <si>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</si>
  <si>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</si>
  <si>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</si>
  <si>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</si>
  <si>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</si>
  <si>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</si>
  <si>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</si>
  <si>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</si>
  <si>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</si>
  <si>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</si>
  <si>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</si>
  <si>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</si>
  <si>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</si>
  <si>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</si>
  <si>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</si>
  <si>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</si>
  <si>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</si>
  <si>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</si>
  <si>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</si>
  <si>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</si>
  <si>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</si>
  <si>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</si>
  <si>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</si>
  <si>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</si>
  <si>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</si>
  <si>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</si>
  <si>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</si>
  <si>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</si>
  <si>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</si>
  <si>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</si>
  <si>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</si>
  <si>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</si>
  <si>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</si>
  <si>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</si>
  <si>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</si>
  <si>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</si>
  <si>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</si>
  <si>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</si>
  <si>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</si>
  <si>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</si>
  <si>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</si>
  <si>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</si>
  <si>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</si>
  <si>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</si>
  <si>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</si>
  <si>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</si>
  <si>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</si>
  <si>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</si>
  <si>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</si>
  <si>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</si>
  <si>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</si>
  <si>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</si>
  <si>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</si>
  <si>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</si>
  <si>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</si>
  <si>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</si>
  <si>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</si>
  <si>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</si>
  <si>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</si>
  <si>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</si>
  <si>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</si>
  <si>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</si>
  <si>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</si>
  <si>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</si>
  <si>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</si>
  <si>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</si>
  <si>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</si>
  <si>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</si>
  <si>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</si>
  <si>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</si>
  <si>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</si>
  <si>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</si>
  <si>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</si>
  <si>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</si>
  <si>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</si>
  <si>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</si>
  <si>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</si>
  <si>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</si>
  <si>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</si>
  <si>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</si>
  <si>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</si>
  <si>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</si>
  <si>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</si>
  <si>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</si>
  <si>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</si>
  <si>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</si>
  <si>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</si>
  <si>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</si>
  <si>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</si>
  <si>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</si>
  <si>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</si>
  <si>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</si>
  <si>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</si>
  <si>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</si>
  <si>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</si>
  <si>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</si>
  <si>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</si>
  <si>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</si>
  <si>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</si>
  <si>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</si>
  <si>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</si>
  <si>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</si>
  <si>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</si>
  <si>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</si>
  <si>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</si>
  <si>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</si>
  <si>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</si>
  <si>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</si>
  <si>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</si>
  <si>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</si>
  <si>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</si>
  <si>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</si>
  <si>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</si>
  <si>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</si>
  <si>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</si>
  <si>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</si>
  <si>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</si>
  <si>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</si>
  <si>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</si>
  <si>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</si>
  <si>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</si>
  <si>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</si>
  <si>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</si>
  <si>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</si>
  <si>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</si>
  <si>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</si>
  <si>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</si>
  <si>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</si>
  <si>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</si>
  <si>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</si>
  <si>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</si>
  <si>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</si>
  <si>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</si>
  <si>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</si>
  <si>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</si>
  <si>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</si>
  <si>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</si>
  <si>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</si>
  <si>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</si>
  <si>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</si>
  <si>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</si>
  <si>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</si>
  <si>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</si>
  <si>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</si>
  <si>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</si>
  <si>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</si>
  <si>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</si>
  <si>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</si>
  <si>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</si>
  <si>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</si>
  <si>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</si>
  <si>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</si>
  <si>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</si>
  <si>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</si>
  <si>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</si>
  <si>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</si>
  <si>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</si>
  <si>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</si>
  <si>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</si>
  <si>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</si>
  <si>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</si>
  <si>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</si>
  <si>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</si>
  <si>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</si>
  <si>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</si>
  <si>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</si>
  <si>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</si>
  <si>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</si>
  <si>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</si>
  <si>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</si>
  <si>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</si>
  <si>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</si>
  <si>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</si>
  <si>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</si>
  <si>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</si>
  <si>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</si>
  <si>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</si>
  <si>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</si>
  <si>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</si>
  <si>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</si>
  <si>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</si>
  <si>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</si>
  <si>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</si>
  <si>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</si>
  <si>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</si>
  <si>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</si>
  <si>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</si>
  <si>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</si>
  <si>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</si>
  <si>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</si>
  <si>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</si>
  <si>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</si>
  <si>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</si>
  <si>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</si>
  <si>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</si>
  <si>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</si>
  <si>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</si>
  <si>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</si>
  <si>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</si>
  <si>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</si>
  <si>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</si>
  <si>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</si>
  <si>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</si>
  <si>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</si>
  <si>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</si>
  <si>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</si>
  <si>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</si>
  <si>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</si>
  <si>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</si>
  <si>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</si>
  <si>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</si>
  <si>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</si>
  <si>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</si>
  <si>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</si>
  <si>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</si>
  <si>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</si>
  <si>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</si>
  <si>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</si>
  <si>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</si>
  <si>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</si>
  <si>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</si>
  <si>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</si>
  <si>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</si>
  <si>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</si>
  <si>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</si>
  <si>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</si>
  <si>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</si>
  <si>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</si>
  <si>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</si>
  <si>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</si>
  <si>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</si>
  <si>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</si>
  <si>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</si>
  <si>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</si>
  <si>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</si>
  <si>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</si>
  <si>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</si>
  <si>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</si>
  <si>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</si>
  <si>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</si>
  <si>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</si>
  <si>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</si>
  <si>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</si>
  <si>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</si>
  <si>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</si>
  <si>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</si>
  <si>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</si>
  <si>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</si>
  <si>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</si>
  <si>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</si>
  <si>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</si>
  <si>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</si>
  <si>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</si>
  <si>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</si>
  <si>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</si>
  <si>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</si>
  <si>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</si>
  <si>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</si>
  <si>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</si>
  <si>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</si>
  <si>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</si>
  <si>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</si>
  <si>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</si>
  <si>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</si>
  <si>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</si>
  <si>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</si>
  <si>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</si>
  <si>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</si>
  <si>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</si>
  <si>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</si>
  <si>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</si>
  <si>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</si>
  <si>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</si>
  <si>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</si>
  <si>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</si>
  <si>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</si>
  <si>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</si>
  <si>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</si>
  <si>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</si>
  <si>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</si>
  <si>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</si>
  <si>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</si>
  <si>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</si>
  <si>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</si>
  <si>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</si>
  <si>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</si>
  <si>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</si>
  <si>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</si>
  <si>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</si>
  <si>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</si>
  <si>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</si>
  <si>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</si>
  <si>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</si>
  <si>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</si>
  <si>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</si>
  <si>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</si>
  <si>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</si>
  <si>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</si>
  <si>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</si>
  <si>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</si>
  <si>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</si>
  <si>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</si>
  <si>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</si>
  <si>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</si>
  <si>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</si>
  <si>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</si>
  <si>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</si>
  <si>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</si>
  <si>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</si>
  <si>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</si>
  <si>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</si>
  <si>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</si>
  <si>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</si>
  <si>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</si>
  <si>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</si>
  <si>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</si>
  <si>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</si>
  <si>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</si>
  <si>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</si>
  <si>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</si>
  <si>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</si>
  <si>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</si>
  <si>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</si>
  <si>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</si>
  <si>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</si>
  <si>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</si>
  <si>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</si>
  <si>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</si>
  <si>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</si>
  <si>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</si>
  <si>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</si>
  <si>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</si>
  <si>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</si>
  <si>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</si>
  <si>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</si>
  <si>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</si>
  <si>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</si>
  <si>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</si>
  <si>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</si>
  <si>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</si>
  <si>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</si>
  <si>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</si>
  <si>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</si>
  <si>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</si>
  <si>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</si>
  <si>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</si>
  <si>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</si>
  <si>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</si>
  <si>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</si>
  <si>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</si>
  <si>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</si>
  <si>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</si>
  <si>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</si>
  <si>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</si>
  <si>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</si>
  <si>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</si>
  <si>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</si>
  <si>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</si>
  <si>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</si>
  <si>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</si>
  <si>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</si>
  <si>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</si>
  <si>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</si>
  <si>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</si>
  <si>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</si>
  <si>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</si>
  <si>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</si>
  <si>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</si>
  <si>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</si>
  <si>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</si>
  <si>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</si>
  <si>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</si>
  <si>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</si>
  <si>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</si>
  <si>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</si>
  <si>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</si>
  <si>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</si>
  <si>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</si>
  <si>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</si>
  <si>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</si>
  <si>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</si>
  <si>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</si>
  <si>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</si>
  <si>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</si>
  <si>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</si>
  <si>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</si>
  <si>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</si>
  <si>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</si>
  <si>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</si>
  <si>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</si>
  <si>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</si>
  <si>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</si>
  <si>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</si>
  <si>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</si>
  <si>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</si>
  <si>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</si>
  <si>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</si>
  <si>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</si>
  <si>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</si>
  <si>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</si>
  <si>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</si>
  <si>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</si>
  <si>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</si>
  <si>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</si>
  <si>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</si>
  <si>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</si>
  <si>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</si>
  <si>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</si>
  <si>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</si>
  <si>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</si>
  <si>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</si>
  <si>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</si>
  <si>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</si>
  <si>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</si>
  <si>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</si>
  <si>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</si>
  <si>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</si>
  <si>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</si>
  <si>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</si>
  <si>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</si>
  <si>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</si>
  <si>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</si>
  <si>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</si>
  <si>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</si>
  <si>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</si>
  <si>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</si>
  <si>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</si>
  <si>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</si>
  <si>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</si>
  <si>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</si>
  <si>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</si>
  <si>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</si>
  <si>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</si>
  <si>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</si>
  <si>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</si>
  <si>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</si>
  <si>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</si>
  <si>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</si>
  <si>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</si>
  <si>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</si>
  <si>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</si>
  <si>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</si>
  <si>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</si>
  <si>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</si>
  <si>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</si>
  <si>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</si>
  <si>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</si>
  <si>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</si>
  <si>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</si>
  <si>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</si>
  <si>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</si>
  <si>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</si>
  <si>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</si>
  <si>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</si>
  <si>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</si>
  <si>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</si>
  <si>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</si>
  <si>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</si>
  <si>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</si>
  <si>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</si>
  <si>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</si>
  <si>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</si>
  <si>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</si>
  <si>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</si>
  <si>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</si>
  <si>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</si>
  <si>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</si>
  <si>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</si>
  <si>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</si>
  <si>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</si>
  <si>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</si>
  <si>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</si>
  <si>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</si>
  <si>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</si>
  <si>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</si>
  <si>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</si>
  <si>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</si>
  <si>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</si>
  <si>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</si>
  <si>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</si>
  <si>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</si>
  <si>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</si>
  <si>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</si>
  <si>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</si>
  <si>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</si>
  <si>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</si>
  <si>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</si>
  <si>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</si>
  <si>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</si>
  <si>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</si>
  <si>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</si>
  <si>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</si>
  <si>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</si>
  <si>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</si>
  <si>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</si>
  <si>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</si>
  <si>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</si>
  <si>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</si>
  <si>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</si>
  <si>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</si>
  <si>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</si>
  <si>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</si>
  <si>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</si>
  <si>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</si>
  <si>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</si>
  <si>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</si>
  <si>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</si>
  <si>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</si>
  <si>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</si>
  <si>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</si>
  <si>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</si>
  <si>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</si>
  <si>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</si>
  <si>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</si>
  <si>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</si>
  <si>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</si>
  <si>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</si>
  <si>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</si>
  <si>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</si>
  <si>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</si>
  <si>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</si>
  <si>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</si>
  <si>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</si>
  <si>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</si>
  <si>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</si>
  <si>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</si>
  <si>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</si>
  <si>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</si>
  <si>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</si>
  <si>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</si>
  <si>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</si>
  <si>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</si>
  <si>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</si>
  <si>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</si>
  <si>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</si>
  <si>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</si>
  <si>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</si>
  <si>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</si>
  <si>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</si>
  <si>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</si>
  <si>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</si>
  <si>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</si>
  <si>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</si>
  <si>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</si>
  <si>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</si>
  <si>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</si>
  <si>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</si>
  <si>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</si>
  <si>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</si>
  <si>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</si>
  <si>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</si>
  <si>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</si>
  <si>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</si>
  <si>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</si>
  <si>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</si>
  <si>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</si>
  <si>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</si>
  <si>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</si>
  <si>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</si>
  <si>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</si>
  <si>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</si>
  <si>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</si>
  <si>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</si>
  <si>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</si>
  <si>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</si>
  <si>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</si>
  <si>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</si>
  <si>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</si>
  <si>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</si>
  <si>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</si>
  <si>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</si>
  <si>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</si>
  <si>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</si>
  <si>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</si>
  <si>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</si>
  <si>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</si>
  <si>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</si>
  <si>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</si>
  <si>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</si>
  <si>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</si>
  <si>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</si>
  <si>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</si>
  <si>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</si>
  <si>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</si>
  <si>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</si>
  <si>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</si>
  <si>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</si>
  <si>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</si>
  <si>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</si>
  <si>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</si>
  <si>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</si>
  <si>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</si>
  <si>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</si>
  <si>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</si>
  <si>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</si>
  <si>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</si>
  <si>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</si>
  <si>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</si>
  <si>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</si>
  <si>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</si>
  <si>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</si>
  <si>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</si>
  <si>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</si>
  <si>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</si>
  <si>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</si>
  <si>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</si>
  <si>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</si>
  <si>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</si>
  <si>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</si>
  <si>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</si>
  <si>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</si>
  <si>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</si>
  <si>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</si>
  <si>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</si>
  <si>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</si>
  <si>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</si>
  <si>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</si>
  <si>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</si>
  <si>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</si>
  <si>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</si>
  <si>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</si>
  <si>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</si>
  <si>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</si>
  <si>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</si>
  <si>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</si>
  <si>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</si>
  <si>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</si>
  <si>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</si>
  <si>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</si>
  <si>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</si>
  <si>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</si>
  <si>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</si>
  <si>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</si>
  <si>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</si>
  <si>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</si>
  <si>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</si>
  <si>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</si>
  <si>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</si>
  <si>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</si>
  <si>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</si>
  <si>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</si>
  <si>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</si>
  <si>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</si>
  <si>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</si>
  <si>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</si>
  <si>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</si>
  <si>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</si>
  <si>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</si>
  <si>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</si>
  <si>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</si>
  <si>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</si>
  <si>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</si>
  <si>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</si>
  <si>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</si>
  <si>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</si>
  <si>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</si>
  <si>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</si>
  <si>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</si>
  <si>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</si>
  <si>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</si>
  <si>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</si>
  <si>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</si>
  <si>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</si>
  <si>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</si>
  <si>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</si>
  <si>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</si>
  <si>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</si>
  <si>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</si>
  <si>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</si>
  <si>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</si>
  <si>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</si>
  <si>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</si>
  <si>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</si>
  <si>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</si>
  <si>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</si>
  <si>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</si>
  <si>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</si>
  <si>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</si>
  <si>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</si>
  <si>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</si>
  <si>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</si>
  <si>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</si>
  <si>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</si>
  <si>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</si>
  <si>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</si>
  <si>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</si>
  <si>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</si>
  <si>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</si>
  <si>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</si>
  <si>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</si>
  <si>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</si>
  <si>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</si>
  <si>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</si>
  <si>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</si>
  <si>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</si>
  <si>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</si>
  <si>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</si>
  <si>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</si>
  <si>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</si>
  <si>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</si>
  <si>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</si>
  <si>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</si>
  <si>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</si>
  <si>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</si>
  <si>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</si>
  <si>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</si>
  <si>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</si>
  <si>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</si>
  <si>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</si>
  <si>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</si>
  <si>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</si>
  <si>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</si>
  <si>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</si>
  <si>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</si>
  <si>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</si>
  <si>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</si>
  <si>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</si>
  <si>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</si>
  <si>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</si>
  <si>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</si>
  <si>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</si>
  <si>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</si>
  <si>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</si>
  <si>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</si>
  <si>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</si>
  <si>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</si>
  <si>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</si>
  <si>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</si>
  <si>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</si>
  <si>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</si>
  <si>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</si>
  <si>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</si>
  <si>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</si>
  <si>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</si>
  <si>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</si>
  <si>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</si>
  <si>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</si>
  <si>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</si>
  <si>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</si>
  <si>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</si>
  <si>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</si>
  <si>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</si>
  <si>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</si>
  <si>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</si>
  <si>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</si>
  <si>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</si>
  <si>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</si>
  <si>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</si>
  <si>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</si>
  <si>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</si>
  <si>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</si>
  <si>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</si>
  <si>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</si>
  <si>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</si>
  <si>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</si>
  <si>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</si>
  <si>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</si>
  <si>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</si>
  <si>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</si>
  <si>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</si>
  <si>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</si>
  <si>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</si>
  <si>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</si>
  <si>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</si>
  <si>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</si>
  <si>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</si>
  <si>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</si>
  <si>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</si>
  <si>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</si>
  <si>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</si>
  <si>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</si>
  <si>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</si>
  <si>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</si>
  <si>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</si>
  <si>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</si>
  <si>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</si>
  <si>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</si>
  <si>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</si>
  <si>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</si>
  <si>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</si>
  <si>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</si>
  <si>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</si>
  <si>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</si>
  <si>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</si>
  <si>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</si>
  <si>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</si>
  <si>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</si>
  <si>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</si>
  <si>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</si>
  <si>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</si>
  <si>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</si>
  <si>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</si>
  <si>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</si>
  <si>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</si>
  <si>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</si>
  <si>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</si>
  <si>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</si>
  <si>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</si>
  <si>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</si>
  <si>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</si>
  <si>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</si>
  <si>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</si>
  <si>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</si>
  <si>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</si>
  <si>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</si>
  <si>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</si>
  <si>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</si>
  <si>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</si>
  <si>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</si>
  <si>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</si>
  <si>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</si>
  <si>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</si>
  <si>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</si>
  <si>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</si>
  <si>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</si>
  <si>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</si>
  <si>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</si>
  <si>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</si>
  <si>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</si>
  <si>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</si>
  <si>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</si>
  <si>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</si>
  <si>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</si>
  <si>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</si>
  <si>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</si>
  <si>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</si>
  <si>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</si>
  <si>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</si>
  <si>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</si>
  <si>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</si>
  <si>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</si>
  <si>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</si>
  <si>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</si>
  <si>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</si>
  <si>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</si>
  <si>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</si>
  <si>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</si>
  <si>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</si>
  <si>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</si>
  <si>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</si>
  <si>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</si>
  <si>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</si>
  <si>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</si>
  <si>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</si>
  <si>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</si>
  <si>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</si>
  <si>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</si>
  <si>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</si>
  <si>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</si>
  <si>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</si>
  <si>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</si>
  <si>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</si>
  <si>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</si>
  <si>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</si>
  <si>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</si>
  <si>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</si>
  <si>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</si>
  <si>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</si>
  <si>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</si>
  <si>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</si>
  <si>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</si>
  <si>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</si>
  <si>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</si>
  <si>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</si>
  <si>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</si>
  <si>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</si>
  <si>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</si>
  <si>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</si>
  <si>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</si>
  <si>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</si>
  <si>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</si>
  <si>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</si>
  <si>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</si>
  <si>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</si>
  <si>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</si>
  <si>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</si>
  <si>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</si>
  <si>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</si>
  <si>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</si>
  <si>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</si>
  <si>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</si>
  <si>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</si>
  <si>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</si>
  <si>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</si>
  <si>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</si>
  <si>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</si>
  <si>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</si>
  <si>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</si>
  <si>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</si>
  <si>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</si>
  <si>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</si>
  <si>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</si>
  <si>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</si>
  <si>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</si>
  <si>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</si>
  <si>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</si>
  <si>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</si>
  <si>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</si>
  <si>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</si>
  <si>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</si>
  <si>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</si>
  <si>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</si>
  <si>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</si>
  <si>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</si>
  <si>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</si>
  <si>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</si>
  <si>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</si>
  <si>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</si>
  <si>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</si>
  <si>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</si>
  <si>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</si>
  <si>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</si>
  <si>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</si>
  <si>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</si>
  <si>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</si>
  <si>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</si>
  <si>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</si>
  <si>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</si>
  <si>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</si>
  <si>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</si>
  <si>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</si>
  <si>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</si>
  <si>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</si>
  <si>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</si>
  <si>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</si>
  <si>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</si>
  <si>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</si>
  <si>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</si>
  <si>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</si>
  <si>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</si>
  <si>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</si>
  <si>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</si>
  <si>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</si>
  <si>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</si>
  <si>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</si>
  <si>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</si>
  <si>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</si>
  <si>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</si>
  <si>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</si>
  <si>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</si>
  <si>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</si>
  <si>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</si>
  <si>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</si>
  <si>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</si>
  <si>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</si>
  <si>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</si>
  <si>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</si>
  <si>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</si>
  <si>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</si>
  <si>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</si>
  <si>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</si>
  <si>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</si>
  <si>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</si>
  <si>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</si>
  <si>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</si>
  <si>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</si>
  <si>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</si>
  <si>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</si>
  <si>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</si>
  <si>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</si>
  <si>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</si>
  <si>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</si>
  <si>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</si>
  <si>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</si>
  <si>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</si>
  <si>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</si>
  <si>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</si>
  <si>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</si>
  <si>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</si>
  <si>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</si>
  <si>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</si>
  <si>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</si>
  <si>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</si>
  <si>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</si>
  <si>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</si>
  <si>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</si>
  <si>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</si>
  <si>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</si>
  <si>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</si>
  <si>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</si>
  <si>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</si>
  <si>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</si>
  <si>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</si>
  <si>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</si>
  <si>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</si>
  <si>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</si>
  <si>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</si>
  <si>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</si>
  <si>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</si>
  <si>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</si>
  <si>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</si>
  <si>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</si>
  <si>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</si>
  <si>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</si>
  <si>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</si>
  <si>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</si>
  <si>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</si>
  <si>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</si>
  <si>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</si>
  <si>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</si>
  <si>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</si>
  <si>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</si>
  <si>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</si>
  <si>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</si>
  <si>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</si>
  <si>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</si>
  <si>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</si>
  <si>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</si>
  <si>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</si>
  <si>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</si>
  <si>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</si>
  <si>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</si>
  <si>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</si>
  <si>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</si>
  <si>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</si>
  <si>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</si>
  <si>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</si>
  <si>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</si>
  <si>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</si>
  <si>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</si>
  <si>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</si>
  <si>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</si>
  <si>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</si>
  <si>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</si>
  <si>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</si>
  <si>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</si>
  <si>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</si>
  <si>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</si>
  <si>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</si>
  <si>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</si>
  <si>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</si>
  <si>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</si>
  <si>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</si>
  <si>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</si>
  <si>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</si>
  <si>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</si>
  <si>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</si>
  <si>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</si>
  <si>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</si>
  <si>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</si>
  <si>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</si>
  <si>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</si>
  <si>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</si>
  <si>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</si>
  <si>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</si>
  <si>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</si>
  <si>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</si>
  <si>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</si>
  <si>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</si>
  <si>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</si>
  <si>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</si>
  <si>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</si>
  <si>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</si>
  <si>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</si>
  <si>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</si>
  <si>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</si>
  <si>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</si>
  <si>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</si>
  <si>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</si>
  <si>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</si>
  <si>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</si>
  <si>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</si>
  <si>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</si>
  <si>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</si>
  <si>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</si>
  <si>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</si>
  <si>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</si>
  <si>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</si>
  <si>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</si>
  <si>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</si>
  <si>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</si>
  <si>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</si>
  <si>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</si>
  <si>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</si>
  <si>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</si>
  <si>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</si>
  <si>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</si>
  <si>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</si>
  <si>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</si>
  <si>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</si>
  <si>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</si>
  <si>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</si>
  <si>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</si>
  <si>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</si>
  <si>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</si>
  <si>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</si>
  <si>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</si>
  <si>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</si>
  <si>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</si>
  <si>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</si>
  <si>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</si>
  <si>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</si>
  <si>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</si>
  <si>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</si>
  <si>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</si>
  <si>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</si>
  <si>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</si>
  <si>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</si>
  <si>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</si>
  <si>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</si>
  <si>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</si>
  <si>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</si>
  <si>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</si>
  <si>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</si>
  <si>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</si>
  <si>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</si>
  <si>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</si>
  <si>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</si>
  <si>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</si>
  <si>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</si>
  <si>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</si>
  <si>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</si>
  <si>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</si>
  <si>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</si>
  <si>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</si>
  <si>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</si>
  <si>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</si>
  <si>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</si>
  <si>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</si>
  <si>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</si>
  <si>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</si>
  <si>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</si>
  <si>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</si>
  <si>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</si>
  <si>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</si>
  <si>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</si>
  <si>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</si>
  <si>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</si>
  <si>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</si>
  <si>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</si>
  <si>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</si>
  <si>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</si>
  <si>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</si>
  <si>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</si>
  <si>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</si>
  <si>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</si>
  <si>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</si>
  <si>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</si>
  <si>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</si>
  <si>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</si>
  <si>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</si>
  <si>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</si>
  <si>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</si>
  <si>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</si>
  <si>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</si>
  <si>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</si>
  <si>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</si>
  <si>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</si>
  <si>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</si>
  <si>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</si>
  <si>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</si>
  <si>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</si>
  <si>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</si>
  <si>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</si>
  <si>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</si>
  <si>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</si>
  <si>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</si>
  <si>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</si>
  <si>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</si>
  <si>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</si>
  <si>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</si>
  <si>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</si>
  <si>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</si>
  <si>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</si>
  <si>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</si>
  <si>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</si>
  <si>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</si>
  <si>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</si>
  <si>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</si>
  <si>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</si>
  <si>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</si>
  <si>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</si>
  <si>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</si>
  <si>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</si>
  <si>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</si>
  <si>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</si>
  <si>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</si>
  <si>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</si>
  <si>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</si>
  <si>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</si>
  <si>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</si>
  <si>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</si>
  <si>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</si>
  <si>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</si>
  <si>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</si>
  <si>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</si>
  <si>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</si>
  <si>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</si>
  <si>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</si>
  <si>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</si>
  <si>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</si>
  <si>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</si>
  <si>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</si>
  <si>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</si>
  <si>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</si>
  <si>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</si>
  <si>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</si>
  <si>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</si>
  <si>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</si>
  <si>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</si>
  <si>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</si>
  <si>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</si>
  <si>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</si>
  <si>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</si>
  <si>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</si>
  <si>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</si>
  <si>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</si>
  <si>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</si>
  <si>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</si>
  <si>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</si>
  <si>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</si>
  <si>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</si>
  <si>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</si>
  <si>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</si>
  <si>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</si>
  <si>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</si>
  <si>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</si>
  <si>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</si>
  <si>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</si>
  <si>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</si>
  <si>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</si>
  <si>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</si>
  <si>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</si>
  <si>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</si>
  <si>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</si>
  <si>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</si>
  <si>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</si>
  <si>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</si>
  <si>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</si>
  <si>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</si>
  <si>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</si>
  <si>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</si>
  <si>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</si>
  <si>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</si>
  <si>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</si>
  <si>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</si>
  <si>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</si>
  <si>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</si>
  <si>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</si>
  <si>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</si>
  <si>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</si>
  <si>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</si>
  <si>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</si>
  <si>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</si>
  <si>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</si>
  <si>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</si>
  <si>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</si>
  <si>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</si>
  <si>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</si>
  <si>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</si>
  <si>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</si>
  <si>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</si>
  <si>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</si>
  <si>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</si>
  <si>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</si>
  <si>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</si>
  <si>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</si>
  <si>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</si>
  <si>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</si>
  <si>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</si>
  <si>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</si>
  <si>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</si>
  <si>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</si>
  <si>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</si>
  <si>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</si>
  <si>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</si>
  <si>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</si>
  <si>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</si>
  <si>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</si>
  <si>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</si>
  <si>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</si>
  <si>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</si>
  <si>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</si>
  <si>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</si>
  <si>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</si>
  <si>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</si>
  <si>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</si>
  <si>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</si>
  <si>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</si>
  <si>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</si>
  <si>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</si>
  <si>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</si>
  <si>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</si>
  <si>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</si>
  <si>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</si>
  <si>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</si>
  <si>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</si>
  <si>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</si>
  <si>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</si>
  <si>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</si>
  <si>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</si>
  <si>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</si>
  <si>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</si>
  <si>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</si>
  <si>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</si>
  <si>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</si>
  <si>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</si>
  <si>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</si>
  <si>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</si>
  <si>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</si>
  <si>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</si>
  <si>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</si>
  <si>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</si>
  <si>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</si>
  <si>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</si>
  <si>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</si>
  <si>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</si>
  <si>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</si>
  <si>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</si>
  <si>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</si>
  <si>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</si>
  <si>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</si>
  <si>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</si>
  <si>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</si>
  <si>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</si>
  <si>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</si>
  <si>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</si>
  <si>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</si>
  <si>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</si>
  <si>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</si>
  <si>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</si>
  <si>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</si>
  <si>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</si>
  <si>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</si>
  <si>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</si>
  <si>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</si>
  <si>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</si>
  <si>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</si>
  <si>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</si>
  <si>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</si>
  <si>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</si>
  <si>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</si>
  <si>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</si>
  <si>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</si>
  <si>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</si>
  <si>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</si>
  <si>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</si>
  <si>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</si>
  <si>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</si>
  <si>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</si>
  <si>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</si>
  <si>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</si>
  <si>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</si>
  <si>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</si>
  <si>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</si>
  <si>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</si>
  <si>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</si>
  <si>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</si>
  <si>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</si>
  <si>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</si>
  <si>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</si>
  <si>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</si>
  <si>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</si>
  <si>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</si>
  <si>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</si>
  <si>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</si>
  <si>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</si>
  <si>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</si>
  <si>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</si>
  <si>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</si>
  <si>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</si>
  <si>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</si>
  <si>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</si>
  <si>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</si>
  <si>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</si>
  <si>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</si>
  <si>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</si>
  <si>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</si>
  <si>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</si>
  <si>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</si>
  <si>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</si>
  <si>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</si>
  <si>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</si>
  <si>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</si>
  <si>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</si>
  <si>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</si>
  <si>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</si>
  <si>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</si>
  <si>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</si>
  <si>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</si>
  <si>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</si>
  <si>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</si>
  <si>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</si>
  <si>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</si>
  <si>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</si>
  <si>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</si>
  <si>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</si>
  <si>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</si>
  <si>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</si>
  <si>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</si>
  <si>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</si>
  <si>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</si>
  <si>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</si>
  <si>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</si>
  <si>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</si>
  <si>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</si>
  <si>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</si>
  <si>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</si>
  <si>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</si>
  <si>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</si>
  <si>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</si>
  <si>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</si>
  <si>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</si>
  <si>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</si>
  <si>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</si>
  <si>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</si>
  <si>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</si>
  <si>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</si>
  <si>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</si>
  <si>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</si>
  <si>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</si>
  <si>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</si>
  <si>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</si>
  <si>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</si>
  <si>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</si>
  <si>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</si>
  <si>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</si>
  <si>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</si>
  <si>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</si>
  <si>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</si>
  <si>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</si>
  <si>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</si>
  <si>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</si>
  <si>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</si>
  <si>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</si>
  <si>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</si>
  <si>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</si>
  <si>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</si>
  <si>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</si>
  <si>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</si>
  <si>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</si>
  <si>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</si>
  <si>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</si>
  <si>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</si>
  <si>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</si>
  <si>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</si>
  <si>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</si>
  <si>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</si>
  <si>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</si>
  <si>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</si>
  <si>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</si>
  <si>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</si>
  <si>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</si>
  <si>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</si>
  <si>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</si>
  <si>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</si>
  <si>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</si>
  <si>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</si>
  <si>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</si>
  <si>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</si>
  <si>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</si>
  <si>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</si>
  <si>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</si>
  <si>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</si>
  <si>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</si>
  <si>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</si>
  <si>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</si>
  <si>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</si>
  <si>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</si>
  <si>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</si>
  <si>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</si>
  <si>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</si>
  <si>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</si>
  <si>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</si>
  <si>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</si>
  <si>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</si>
  <si>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</si>
  <si>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</si>
  <si>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</si>
  <si>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</si>
  <si>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</si>
  <si>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</si>
  <si>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</si>
  <si>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</si>
  <si>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</si>
  <si>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</si>
  <si>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</si>
  <si>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</si>
  <si>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</si>
  <si>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</si>
  <si>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</si>
  <si>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</si>
  <si>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</si>
  <si>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</si>
  <si>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</si>
  <si>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</si>
  <si>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</si>
  <si>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</si>
  <si>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</si>
  <si>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</si>
  <si>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</si>
  <si>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</si>
  <si>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</si>
  <si>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</si>
  <si>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</si>
  <si>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</si>
  <si>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</si>
  <si>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</si>
  <si>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</si>
  <si>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</si>
  <si>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</si>
  <si>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</si>
  <si>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</si>
  <si>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</si>
  <si>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</si>
  <si>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</si>
  <si>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</si>
  <si>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</si>
  <si>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</si>
  <si>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</si>
  <si>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</si>
  <si>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</si>
  <si>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</si>
  <si>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</si>
  <si>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</si>
  <si>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</si>
  <si>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</si>
  <si>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</si>
  <si>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</si>
  <si>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</si>
  <si>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</si>
  <si>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</si>
  <si>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</si>
  <si>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</si>
  <si>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</si>
  <si>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</si>
  <si>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</si>
  <si>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</si>
  <si>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</si>
  <si>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</si>
  <si>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</si>
  <si>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</si>
  <si>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</si>
  <si>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</si>
  <si>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</si>
  <si>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</si>
  <si>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</si>
  <si>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</si>
  <si>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</si>
  <si>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</si>
  <si>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</si>
  <si>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</si>
  <si>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</si>
  <si>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</si>
  <si>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</si>
  <si>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</si>
  <si>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</si>
  <si>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</si>
  <si>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</si>
  <si>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</si>
  <si>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</si>
  <si>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</si>
  <si>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</si>
  <si>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</si>
  <si>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</si>
  <si>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</si>
  <si>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</si>
  <si>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</si>
  <si>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</si>
  <si>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</si>
  <si>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</si>
  <si>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</si>
  <si>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</si>
  <si>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</si>
  <si>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</si>
  <si>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</si>
  <si>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</si>
  <si>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</si>
  <si>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</si>
  <si>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</si>
  <si>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</si>
  <si>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</si>
  <si>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</si>
  <si>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</si>
  <si>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</si>
  <si>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</si>
  <si>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</si>
  <si>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</si>
  <si>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</si>
  <si>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</si>
  <si>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</si>
  <si>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</si>
  <si>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</si>
  <si>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</si>
  <si>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</si>
  <si>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</si>
  <si>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</si>
  <si>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</si>
  <si>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</si>
  <si>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</si>
  <si>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</si>
  <si>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</si>
  <si>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</si>
  <si>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</si>
  <si>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</si>
  <si>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</si>
  <si>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</si>
  <si>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</si>
  <si>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</si>
  <si>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</si>
  <si>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</si>
  <si>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</si>
  <si>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</si>
  <si>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</si>
  <si>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</si>
  <si>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</si>
  <si>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</si>
  <si>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</si>
  <si>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</si>
  <si>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</si>
  <si>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</si>
  <si>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</si>
  <si>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</si>
  <si>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</si>
  <si>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</si>
  <si>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</si>
  <si>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</si>
  <si>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</si>
  <si>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</si>
  <si>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</si>
  <si>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</si>
  <si>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</si>
  <si>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</si>
  <si>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</si>
  <si>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</si>
  <si>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</si>
  <si>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</si>
  <si>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</si>
  <si>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</si>
  <si>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</si>
  <si>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</si>
  <si>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</si>
  <si>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</si>
  <si>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</si>
  <si>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</si>
  <si>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</si>
  <si>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</si>
  <si>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</si>
  <si>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</si>
  <si>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</si>
  <si>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</si>
  <si>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</si>
  <si>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</si>
  <si>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</si>
  <si>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</si>
  <si>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</si>
  <si>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</si>
  <si>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</si>
  <si>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</si>
  <si>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</si>
  <si>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</si>
  <si>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</si>
  <si>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</si>
  <si>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</si>
  <si>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</si>
  <si>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</si>
  <si>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</si>
  <si>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</si>
  <si>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</si>
  <si>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</si>
  <si>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</si>
  <si>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</si>
  <si>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</si>
  <si>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</si>
  <si>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</si>
  <si>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</si>
  <si>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</si>
  <si>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</si>
  <si>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</si>
  <si>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</si>
  <si>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</si>
  <si>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</si>
  <si>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</si>
  <si>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</si>
  <si>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</si>
  <si>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</si>
  <si>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</si>
  <si>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</si>
  <si>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</si>
  <si>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</si>
  <si>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</si>
  <si>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</si>
  <si>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</si>
  <si>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</si>
  <si>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</si>
  <si>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</si>
  <si>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</si>
  <si>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</si>
  <si>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</si>
  <si>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</si>
  <si>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</si>
  <si>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</si>
  <si>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</si>
  <si>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</si>
  <si>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</si>
  <si>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</si>
  <si>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</si>
  <si>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</si>
  <si>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</si>
  <si>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</si>
  <si>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</si>
  <si>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</si>
  <si>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</si>
  <si>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</si>
  <si>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</si>
  <si>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</si>
  <si>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</si>
  <si>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</si>
  <si>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</si>
  <si>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</si>
  <si>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</si>
  <si>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</si>
  <si>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</si>
  <si>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</si>
  <si>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</si>
  <si>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</si>
  <si>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</si>
  <si>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</si>
  <si>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</si>
  <si>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</si>
  <si>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</si>
  <si>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</si>
  <si>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</si>
  <si>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</si>
  <si>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</si>
  <si>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</si>
  <si>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</si>
  <si>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</si>
  <si>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</si>
  <si>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</si>
  <si>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</si>
  <si>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</si>
  <si>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</si>
  <si>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</si>
  <si>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</si>
  <si>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</si>
  <si>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</si>
  <si>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</si>
  <si>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</si>
  <si>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</si>
  <si>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</si>
  <si>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</si>
  <si>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</si>
  <si>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</si>
  <si>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</si>
  <si>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</si>
  <si>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</si>
  <si>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</si>
  <si>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</si>
  <si>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</si>
  <si>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</si>
  <si>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</si>
  <si>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</si>
  <si>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</si>
  <si>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</si>
  <si>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</si>
  <si>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</si>
  <si>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</si>
  <si>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</si>
  <si>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</si>
  <si>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</si>
  <si>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</si>
  <si>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</si>
  <si>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</si>
  <si>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</si>
  <si>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</si>
  <si>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</si>
  <si>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</si>
  <si>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</si>
  <si>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</si>
  <si>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</si>
  <si>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</si>
  <si>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</si>
  <si>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</si>
  <si>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</si>
  <si>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</si>
  <si>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</si>
  <si>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</si>
  <si>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</si>
  <si>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</si>
  <si>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</si>
  <si>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</si>
  <si>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</si>
  <si>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</si>
  <si>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</si>
  <si>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</si>
  <si>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</si>
  <si>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</si>
  <si>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</si>
  <si>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</si>
  <si>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</si>
  <si>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</si>
  <si>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</si>
  <si>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</si>
  <si>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</si>
  <si>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</si>
  <si>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</si>
  <si>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</si>
  <si>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</si>
  <si>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</si>
  <si>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</si>
  <si>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</si>
  <si>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</si>
  <si>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</si>
  <si>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</si>
  <si>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</si>
  <si>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</si>
  <si>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</si>
  <si>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</si>
  <si>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</si>
  <si>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</si>
  <si>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</si>
  <si>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</si>
  <si>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</si>
  <si>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</si>
  <si>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</si>
  <si>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</si>
  <si>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</si>
  <si>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</si>
  <si>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</si>
  <si>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</si>
  <si>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</si>
  <si>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</si>
  <si>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</si>
  <si>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</si>
  <si>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</si>
  <si>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</si>
  <si>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</si>
  <si>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</si>
  <si>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</si>
  <si>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</si>
  <si>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</si>
  <si>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</si>
  <si>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</si>
  <si>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</si>
  <si>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</si>
  <si>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</si>
  <si>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</si>
  <si>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</si>
  <si>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</si>
  <si>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</si>
  <si>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</si>
  <si>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</si>
  <si>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</si>
  <si>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</si>
  <si>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</si>
  <si>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</si>
  <si>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</si>
  <si>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</si>
  <si>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</si>
  <si>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</si>
  <si>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</si>
  <si>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</si>
  <si>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</si>
  <si>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</si>
  <si>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</si>
  <si>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</si>
  <si>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</si>
  <si>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</si>
  <si>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</si>
  <si>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</si>
  <si>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</si>
  <si>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</si>
  <si>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</si>
  <si>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</si>
  <si>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</si>
  <si>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</si>
  <si>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</si>
  <si>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</si>
  <si>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</si>
  <si>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</si>
  <si>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</si>
  <si>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</si>
  <si>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</si>
  <si>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</si>
  <si>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</si>
  <si>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</si>
  <si>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</si>
  <si>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</si>
  <si>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</si>
  <si>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</si>
  <si>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</si>
  <si>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</si>
  <si>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</si>
  <si>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</si>
  <si>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</si>
  <si>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</si>
  <si>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</si>
  <si>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</si>
  <si>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</si>
  <si>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</si>
  <si>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</si>
  <si>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</si>
  <si>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</si>
  <si>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</si>
  <si>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</si>
  <si>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</si>
  <si>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</si>
  <si>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</si>
  <si>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</si>
  <si>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</si>
  <si>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</si>
  <si>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</si>
  <si>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</si>
  <si>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</si>
  <si>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</si>
  <si>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</si>
  <si>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</si>
  <si>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</si>
  <si>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</si>
  <si>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</si>
  <si>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</si>
  <si>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</si>
  <si>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</si>
  <si>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</si>
  <si>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</si>
  <si>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</si>
  <si>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</si>
  <si>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</si>
  <si>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</si>
  <si>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</si>
  <si>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</si>
  <si>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</si>
  <si>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</si>
  <si>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</si>
  <si>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</si>
  <si>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</si>
  <si>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</si>
  <si>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</si>
  <si>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</si>
  <si>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</si>
  <si>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</si>
  <si>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</si>
  <si>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</si>
  <si>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</si>
  <si>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</si>
  <si>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</si>
  <si>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</si>
  <si>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</si>
  <si>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</si>
  <si>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</si>
  <si>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</si>
  <si>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</si>
  <si>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</si>
  <si>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</si>
  <si>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</si>
  <si>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</si>
  <si>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</si>
  <si>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</si>
  <si>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</si>
  <si>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</si>
  <si>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</si>
  <si>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</si>
  <si>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</si>
  <si>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</si>
  <si>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</si>
  <si>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</si>
  <si>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</si>
  <si>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</si>
  <si>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</si>
  <si>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</si>
  <si>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</si>
  <si>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</si>
  <si>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</si>
  <si>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</si>
  <si>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</si>
  <si>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</si>
  <si>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</si>
  <si>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</si>
  <si>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</si>
  <si>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</si>
  <si>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</si>
  <si>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</si>
  <si>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</si>
  <si>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</si>
  <si>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</si>
  <si>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</si>
  <si>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</si>
  <si>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</si>
  <si>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</si>
  <si>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</si>
  <si>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</si>
  <si>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</si>
  <si>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</si>
  <si>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</si>
  <si>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</si>
  <si>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</si>
  <si>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</si>
  <si>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</si>
  <si>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</si>
  <si>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</si>
  <si>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</si>
  <si>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</si>
  <si>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</si>
  <si>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</si>
  <si>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</si>
  <si>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</si>
  <si>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</si>
  <si>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</si>
  <si>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</si>
  <si>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</si>
  <si>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</si>
  <si>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</si>
  <si>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</si>
  <si>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</si>
  <si>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</si>
  <si>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</si>
  <si>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</si>
  <si>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</si>
  <si>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</si>
  <si>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</si>
  <si>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</si>
  <si>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</si>
  <si>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</si>
  <si>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</si>
  <si>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</si>
  <si>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</si>
  <si>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</si>
  <si>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</si>
  <si>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</si>
  <si>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</si>
  <si>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</si>
  <si>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</si>
  <si>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</si>
  <si>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</si>
  <si>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</si>
  <si>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</si>
  <si>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</si>
  <si>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</si>
  <si>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</si>
  <si>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</si>
  <si>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</si>
  <si>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</si>
  <si>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</si>
  <si>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</si>
  <si>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</si>
  <si>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</si>
  <si>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</si>
  <si>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</si>
  <si>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</si>
  <si>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</si>
  <si>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</si>
  <si>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</si>
  <si>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</si>
  <si>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</si>
  <si>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</si>
  <si>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</si>
  <si>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</si>
  <si>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</si>
  <si>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</si>
  <si>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</si>
  <si>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</si>
  <si>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</si>
  <si>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</si>
  <si>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</si>
  <si>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</si>
  <si>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</si>
  <si>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</si>
  <si>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</si>
  <si>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</si>
  <si>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</si>
  <si>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</si>
  <si>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</si>
  <si>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</si>
  <si>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</si>
  <si>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</si>
  <si>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</si>
  <si>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</si>
  <si>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</si>
  <si>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</si>
  <si>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</si>
  <si>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</si>
  <si>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</si>
  <si>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</si>
  <si>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</si>
  <si>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</si>
  <si>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</si>
  <si>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</si>
  <si>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</si>
  <si>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</si>
  <si>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</si>
  <si>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</si>
  <si>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</si>
  <si>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</si>
  <si>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</si>
  <si>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</si>
  <si>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</si>
  <si>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</si>
  <si>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</si>
  <si>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</si>
  <si>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</si>
  <si>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</si>
  <si>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</si>
  <si>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</si>
  <si>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</si>
  <si>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</si>
  <si>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</si>
  <si>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</si>
  <si>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</si>
  <si>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</si>
  <si>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</si>
  <si>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</si>
  <si>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</si>
  <si>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</si>
  <si>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</si>
  <si>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</si>
  <si>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</si>
  <si>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</si>
  <si>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</si>
  <si>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</si>
  <si>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</si>
  <si>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</si>
  <si>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</si>
  <si>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</si>
  <si>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</si>
  <si>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</si>
  <si>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</si>
  <si>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</si>
  <si>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</si>
  <si>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</si>
  <si>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</si>
  <si>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</si>
  <si>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</si>
  <si>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</si>
  <si>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</si>
  <si>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</si>
  <si>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</si>
  <si>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</si>
  <si>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</si>
  <si>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</si>
  <si>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</si>
  <si>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</si>
  <si>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</si>
  <si>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</si>
  <si>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</si>
  <si>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</si>
  <si>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</si>
  <si>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</si>
  <si>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</si>
  <si>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</si>
  <si>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</si>
  <si>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</si>
  <si>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</si>
  <si>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</si>
  <si>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</si>
  <si>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</si>
  <si>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</si>
  <si>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</si>
  <si>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</si>
  <si>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</si>
  <si>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</si>
  <si>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</si>
  <si>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</si>
  <si>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</si>
  <si>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</si>
  <si>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</si>
  <si>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</si>
  <si>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</si>
  <si>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</si>
  <si>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</si>
  <si>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</si>
  <si>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</si>
  <si>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</si>
  <si>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</si>
  <si>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</si>
  <si>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</si>
  <si>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</si>
  <si>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</si>
  <si>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</si>
  <si>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</si>
  <si>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</si>
  <si>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</si>
  <si>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</si>
  <si>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</si>
  <si>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</si>
  <si>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</si>
  <si>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</si>
  <si>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</si>
  <si>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</si>
  <si>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</si>
  <si>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</si>
  <si>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</si>
  <si>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</si>
  <si>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</si>
  <si>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</si>
  <si>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</si>
  <si>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</si>
  <si>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</si>
  <si>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</si>
  <si>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</si>
  <si>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</si>
  <si>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</si>
  <si>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</si>
  <si>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</si>
  <si>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</si>
  <si>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</si>
  <si>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</si>
  <si>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</si>
  <si>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</si>
  <si>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</si>
  <si>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</si>
  <si>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</si>
  <si>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</si>
  <si>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</si>
  <si>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</si>
  <si>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</si>
  <si>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</si>
  <si>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</si>
  <si>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</si>
  <si>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</si>
  <si>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</si>
  <si>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</si>
  <si>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</si>
  <si>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</si>
  <si>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</si>
  <si>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</si>
  <si>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</si>
  <si>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</si>
  <si>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</si>
  <si>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</si>
  <si>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</si>
  <si>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</si>
  <si>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</si>
  <si>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</si>
  <si>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</si>
  <si>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</si>
  <si>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</si>
  <si>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</si>
  <si>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</si>
  <si>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</si>
  <si>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</si>
  <si>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</si>
  <si>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</si>
  <si>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</si>
  <si>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</si>
  <si>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</si>
  <si>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</si>
  <si>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</si>
  <si>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</si>
  <si>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</si>
  <si>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</si>
  <si>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</si>
  <si>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</si>
  <si>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</si>
  <si>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</si>
  <si>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</si>
  <si>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</si>
  <si>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</si>
  <si>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</si>
  <si>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</si>
  <si>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</si>
  <si>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</si>
  <si>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</si>
  <si>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</si>
  <si>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</si>
  <si>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</si>
  <si>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</si>
  <si>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</si>
  <si>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</si>
  <si>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</si>
  <si>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</si>
  <si>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</si>
  <si>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</si>
  <si>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</si>
  <si>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</si>
  <si>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</si>
  <si>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</si>
  <si>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</si>
  <si>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</si>
  <si>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</si>
  <si>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</si>
  <si>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</si>
  <si>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</si>
  <si>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</si>
  <si>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</si>
  <si>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</si>
  <si>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</si>
  <si>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</si>
  <si>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</si>
  <si>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</si>
  <si>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</si>
  <si>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</si>
  <si>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</si>
  <si>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</si>
  <si>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</si>
  <si>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</si>
  <si>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</si>
  <si>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</si>
  <si>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</si>
  <si>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</si>
  <si>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</si>
  <si>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</si>
  <si>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</si>
  <si>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</si>
  <si>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</si>
  <si>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</si>
  <si>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</si>
  <si>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</si>
  <si>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</si>
  <si>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</si>
  <si>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</si>
  <si>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</si>
  <si>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</si>
  <si>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</si>
  <si>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</si>
  <si>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</si>
  <si>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</si>
  <si>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</si>
  <si>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</si>
  <si>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</si>
  <si>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</si>
  <si>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</si>
  <si>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</si>
  <si>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</si>
  <si>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</si>
  <si>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</si>
  <si>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</si>
  <si>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</si>
  <si>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</si>
  <si>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</si>
  <si>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</si>
  <si>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</si>
  <si>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</si>
  <si>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</si>
  <si>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</si>
  <si>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</si>
  <si>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</si>
  <si>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</si>
  <si>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</si>
  <si>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</si>
  <si>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</si>
  <si>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</si>
  <si>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</si>
  <si>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</si>
  <si>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</si>
  <si>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</si>
  <si>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</si>
  <si>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</si>
  <si>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</si>
  <si>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</si>
  <si>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</si>
  <si>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</si>
  <si>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</si>
  <si>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</si>
  <si>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</si>
  <si>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</si>
  <si>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</si>
  <si>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</si>
  <si>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</si>
  <si>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</si>
  <si>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</si>
  <si>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</si>
  <si>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</si>
  <si>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</si>
  <si>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</si>
  <si>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</si>
  <si>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</si>
  <si>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</si>
  <si>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</si>
  <si>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</si>
  <si>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</si>
  <si>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</si>
  <si>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</si>
  <si>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</si>
  <si>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</si>
  <si>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</si>
  <si>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</si>
  <si>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</si>
  <si>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</si>
  <si>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</si>
  <si>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</si>
  <si>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</si>
  <si>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</si>
  <si>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</si>
  <si>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</si>
  <si>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</si>
  <si>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</si>
  <si>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</si>
  <si>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</si>
  <si>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</si>
  <si>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</si>
  <si>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</si>
  <si>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</si>
  <si>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</si>
  <si>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</si>
  <si>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</si>
  <si>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</si>
  <si>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</si>
  <si>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</si>
  <si>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</si>
  <si>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</si>
  <si>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</si>
  <si>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</si>
  <si>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</si>
  <si>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</si>
  <si>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</si>
  <si>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</si>
  <si>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</si>
  <si>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</si>
  <si>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</si>
  <si>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</si>
  <si>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</si>
  <si>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</si>
  <si>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</si>
  <si>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</si>
  <si>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</si>
  <si>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</si>
  <si>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</si>
  <si>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</si>
  <si>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</si>
  <si>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</si>
  <si>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</si>
  <si>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</si>
  <si>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</si>
  <si>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</si>
  <si>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</si>
  <si>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</si>
  <si>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</si>
  <si>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</si>
  <si>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</si>
  <si>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</si>
  <si>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</si>
  <si>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</si>
  <si>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</si>
  <si>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</si>
  <si>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</si>
  <si>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</si>
  <si>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</si>
  <si>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</si>
  <si>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</si>
  <si>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</si>
  <si>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</si>
  <si>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</si>
  <si>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</si>
  <si>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</si>
  <si>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</si>
  <si>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</si>
  <si>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</si>
  <si>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</si>
  <si>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</si>
  <si>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</si>
  <si>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</si>
  <si>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</si>
  <si>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</si>
  <si>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</si>
  <si>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</si>
  <si>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</si>
  <si>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</si>
  <si>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</si>
  <si>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</si>
  <si>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</si>
  <si>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</si>
  <si>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</si>
  <si>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</si>
  <si>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</si>
  <si>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</si>
  <si>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</si>
  <si>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</si>
  <si>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</si>
  <si>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</si>
  <si>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</si>
  <si>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</si>
  <si>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</si>
  <si>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</si>
  <si>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</si>
  <si>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</si>
  <si>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</si>
  <si>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</si>
  <si>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</si>
  <si>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</si>
  <si>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</si>
  <si>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</si>
  <si>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</si>
  <si>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</si>
  <si>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</si>
  <si>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</si>
  <si>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</si>
  <si>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</si>
  <si>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</si>
  <si>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</si>
  <si>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</si>
  <si>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</si>
  <si>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</si>
  <si>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</si>
  <si>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</si>
  <si>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</si>
  <si>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</si>
  <si>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</si>
  <si>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</si>
  <si>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</si>
  <si>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</si>
  <si>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</si>
  <si>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</si>
  <si>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</si>
  <si>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</si>
  <si>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</si>
  <si>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</si>
  <si>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</si>
  <si>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</si>
  <si>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</si>
  <si>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</si>
  <si>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</si>
  <si>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</si>
  <si>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</si>
  <si>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</si>
  <si>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</si>
  <si>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</si>
  <si>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</si>
  <si>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</si>
  <si>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</si>
  <si>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</si>
  <si>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</si>
  <si>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</si>
  <si>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</si>
  <si>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</si>
  <si>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</si>
  <si>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</si>
  <si>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</si>
  <si>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</si>
  <si>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</si>
  <si>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</si>
  <si>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</si>
  <si>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</si>
  <si>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</si>
  <si>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</si>
  <si>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</si>
  <si>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</si>
  <si>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</si>
  <si>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</si>
  <si>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</si>
  <si>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</si>
  <si>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</si>
  <si>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</si>
  <si>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</si>
  <si>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</si>
  <si>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</si>
  <si>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</si>
  <si>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</si>
  <si>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</si>
  <si>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</si>
  <si>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</si>
  <si>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</si>
  <si>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</si>
  <si>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</si>
  <si>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</si>
  <si>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</si>
  <si>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</si>
  <si>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</si>
  <si>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</si>
  <si>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</si>
  <si>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</si>
  <si>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</si>
  <si>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</si>
  <si>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</si>
  <si>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</si>
  <si>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</si>
  <si>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</si>
  <si>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</si>
  <si>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</si>
  <si>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</si>
  <si>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</si>
  <si>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</si>
  <si>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</si>
  <si>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</si>
  <si>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</si>
  <si>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</si>
  <si>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</si>
  <si>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</si>
  <si>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</si>
  <si>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</si>
  <si>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</si>
  <si>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</si>
  <si>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</si>
  <si>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</si>
  <si>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</si>
  <si>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</si>
  <si>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</si>
  <si>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</si>
  <si>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</si>
  <si>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</si>
  <si>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</si>
  <si>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</si>
  <si>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</si>
  <si>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</si>
  <si>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</si>
  <si>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</si>
  <si>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</si>
  <si>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</si>
  <si>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</si>
  <si>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</si>
  <si>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</si>
  <si>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</si>
  <si>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</si>
  <si>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</si>
  <si>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</si>
  <si>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</si>
  <si>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</si>
  <si>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</si>
  <si>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</si>
  <si>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</si>
  <si>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</si>
  <si>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</si>
  <si>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</si>
  <si>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</si>
  <si>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</si>
  <si>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</si>
  <si>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</si>
  <si>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</si>
  <si>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</si>
  <si>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</si>
  <si>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</si>
  <si>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</si>
  <si>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</si>
  <si>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</si>
  <si>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</si>
  <si>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</si>
  <si>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</si>
  <si>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</si>
  <si>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</si>
  <si>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</si>
  <si>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</si>
  <si>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</si>
  <si>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</si>
  <si>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</si>
  <si>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</si>
  <si>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</si>
  <si>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</si>
  <si>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</si>
  <si>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</si>
  <si>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</si>
  <si>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</si>
  <si>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</si>
  <si>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</si>
  <si>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</si>
  <si>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</si>
  <si>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</si>
  <si>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</si>
  <si>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</si>
  <si>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</si>
  <si>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</si>
  <si>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</si>
  <si>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</si>
  <si>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</si>
  <si>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</si>
  <si>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</si>
  <si>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</si>
  <si>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</si>
  <si>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</si>
  <si>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</si>
  <si>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</si>
  <si>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</si>
  <si>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</si>
  <si>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</si>
  <si>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</si>
  <si>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</si>
  <si>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</si>
  <si>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</si>
  <si>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</si>
  <si>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</si>
  <si>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</si>
  <si>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</si>
  <si>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</si>
  <si>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</si>
  <si>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</si>
  <si>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</si>
  <si>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</si>
  <si>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</si>
  <si>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</si>
  <si>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</si>
  <si>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</si>
  <si>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</si>
  <si>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</si>
  <si>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</si>
  <si>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</si>
  <si>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</si>
  <si>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</si>
  <si>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</si>
  <si>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</si>
  <si>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</si>
  <si>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</si>
  <si>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</si>
  <si>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</si>
  <si>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</si>
  <si>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</si>
  <si>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</si>
  <si>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</si>
  <si>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</si>
  <si>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</si>
  <si>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</si>
  <si>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</si>
  <si>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</si>
  <si>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</si>
  <si>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</si>
  <si>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</si>
  <si>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</si>
  <si>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</si>
  <si>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</si>
  <si>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</si>
  <si>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</si>
  <si>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</si>
  <si>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</si>
  <si>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</si>
  <si>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</si>
  <si>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</si>
  <si>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</si>
  <si>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</si>
  <si>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</si>
  <si>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</si>
  <si>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</si>
  <si>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</si>
  <si>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</si>
  <si>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</si>
  <si>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</si>
  <si>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</si>
  <si>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</si>
  <si>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</si>
  <si>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</si>
  <si>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</si>
  <si>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</si>
  <si>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</si>
  <si>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</si>
  <si>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</si>
  <si>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</si>
  <si>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</si>
  <si>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</si>
  <si>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</si>
  <si>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</si>
  <si>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</si>
  <si>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</si>
  <si>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</si>
  <si>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</si>
  <si>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</si>
  <si>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</si>
  <si>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</si>
  <si>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</si>
  <si>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</si>
  <si>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</si>
  <si>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</si>
  <si>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</si>
  <si>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</si>
  <si>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</si>
  <si>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</si>
  <si>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</si>
  <si>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</si>
  <si>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</si>
  <si>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</si>
  <si>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</si>
  <si>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</si>
  <si>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</si>
  <si>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</si>
  <si>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</si>
  <si>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</si>
  <si>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</si>
  <si>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</si>
  <si>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</si>
  <si>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</si>
  <si>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</si>
  <si>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</si>
  <si>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</si>
  <si>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</si>
  <si>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</si>
  <si>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</si>
  <si>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</si>
  <si>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</si>
  <si>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</si>
  <si>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</si>
  <si>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</si>
  <si>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</si>
  <si>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</si>
  <si>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</si>
  <si>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</si>
  <si>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</si>
  <si>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</si>
  <si>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</si>
  <si>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</si>
  <si>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</si>
  <si>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</si>
  <si>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</si>
  <si>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</si>
  <si>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</si>
  <si>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</si>
  <si>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</si>
  <si>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</si>
  <si>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</si>
  <si>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</si>
  <si>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</si>
  <si>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</si>
  <si>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</si>
  <si>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</si>
  <si>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</si>
  <si>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</si>
  <si>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</si>
  <si>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</si>
  <si>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</si>
  <si>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</si>
  <si>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</si>
  <si>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</si>
  <si>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</si>
  <si>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</si>
  <si>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</si>
  <si>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</si>
  <si>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</si>
  <si>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</si>
  <si>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</si>
  <si>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</si>
  <si>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</si>
  <si>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</si>
  <si>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</si>
  <si>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</si>
  <si>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</si>
  <si>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</si>
  <si>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</si>
  <si>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</si>
  <si>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</si>
  <si>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</si>
  <si>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</si>
  <si>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</si>
  <si>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</si>
  <si>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</si>
  <si>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</si>
  <si>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</si>
  <si>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</si>
  <si>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</si>
  <si>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</si>
  <si>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</si>
  <si>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</si>
  <si>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</si>
  <si>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</si>
  <si>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</si>
  <si>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</si>
  <si>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</si>
  <si>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</si>
  <si>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</si>
  <si>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</si>
  <si>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</si>
  <si>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</si>
  <si>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</si>
  <si>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</si>
  <si>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</si>
  <si>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</si>
  <si>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</si>
  <si>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</si>
  <si>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</si>
  <si>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</si>
  <si>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</si>
  <si>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</si>
  <si>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</si>
  <si>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</si>
  <si>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</si>
  <si>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</si>
  <si>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</si>
  <si>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</si>
  <si>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</si>
  <si>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</si>
  <si>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</si>
  <si>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</si>
  <si>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</si>
  <si>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</si>
  <si>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</si>
  <si>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</si>
  <si>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</si>
  <si>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</si>
  <si>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</si>
  <si>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</si>
  <si>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</si>
  <si>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</si>
  <si>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</si>
  <si>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</si>
  <si>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</si>
  <si>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</si>
  <si>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</si>
  <si>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</si>
  <si>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</si>
  <si>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</si>
  <si>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</si>
  <si>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</si>
  <si>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</si>
  <si>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</si>
  <si>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</si>
  <si>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</si>
  <si>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</si>
  <si>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</si>
  <si>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</si>
  <si>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</si>
  <si>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</si>
  <si>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</si>
  <si>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</si>
  <si>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</si>
  <si>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</si>
  <si>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</si>
  <si>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</si>
  <si>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</si>
  <si>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</si>
  <si>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</si>
  <si>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</si>
  <si>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</si>
  <si>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</si>
  <si>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</si>
  <si>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</si>
  <si>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</si>
  <si>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</si>
  <si>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</si>
  <si>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</si>
  <si>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</si>
  <si>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</si>
  <si>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</si>
  <si>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</si>
  <si>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</si>
  <si>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</si>
  <si>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</si>
  <si>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</si>
  <si>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</si>
  <si>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</si>
  <si>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</si>
  <si>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</si>
  <si>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</si>
  <si>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</si>
  <si>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</si>
  <si>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</si>
  <si>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</si>
  <si>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</si>
  <si>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</si>
  <si>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</si>
  <si>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</si>
  <si>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</si>
  <si>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</si>
  <si>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</si>
  <si>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</si>
  <si>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</si>
  <si>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</si>
  <si>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</si>
  <si>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</si>
  <si>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</si>
  <si>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</si>
  <si>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</si>
  <si>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</si>
  <si>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</si>
  <si>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</si>
  <si>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</si>
  <si>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</si>
  <si>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</si>
  <si>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</si>
  <si>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</si>
  <si>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</si>
  <si>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</si>
  <si>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</si>
  <si>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</si>
  <si>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</si>
  <si>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</si>
  <si>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</si>
  <si>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</si>
  <si>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</si>
  <si>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</si>
  <si>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</si>
  <si>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</si>
  <si>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</si>
  <si>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</si>
  <si>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</si>
  <si>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</si>
  <si>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</si>
  <si>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</si>
  <si>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</si>
  <si>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</si>
  <si>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</si>
  <si>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</si>
  <si>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</si>
  <si>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</si>
  <si>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</si>
  <si>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</si>
  <si>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</si>
  <si>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</si>
  <si>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</si>
  <si>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</si>
  <si>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</si>
  <si>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</si>
  <si>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</si>
  <si>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</si>
  <si>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</si>
  <si>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</si>
  <si>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</si>
  <si>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</si>
  <si>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</si>
  <si>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</si>
  <si>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</si>
  <si>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</si>
  <si>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</si>
  <si>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</si>
  <si>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</si>
  <si>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</si>
  <si>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</si>
  <si>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</si>
  <si>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</si>
  <si>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</si>
  <si>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</si>
  <si>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</si>
  <si>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</si>
  <si>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</si>
  <si>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</si>
  <si>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</si>
  <si>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</si>
  <si>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</si>
  <si>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</si>
  <si>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</si>
  <si>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</si>
  <si>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</si>
  <si>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</si>
  <si>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</si>
  <si>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</si>
  <si>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</si>
  <si>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</si>
  <si>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</si>
  <si>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</si>
  <si>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</si>
  <si>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</si>
  <si>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</si>
  <si>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</si>
  <si>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</si>
  <si>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</si>
  <si>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</si>
  <si>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</si>
  <si>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</si>
  <si>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</si>
  <si>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</si>
  <si>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</si>
  <si>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</si>
  <si>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</si>
  <si>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</si>
  <si>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</si>
  <si>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</si>
  <si>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</si>
  <si>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</si>
  <si>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</si>
  <si>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</si>
  <si>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</si>
  <si>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</si>
  <si>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</si>
  <si>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</si>
  <si>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</si>
  <si>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</si>
  <si>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</si>
  <si>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</si>
  <si>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</si>
  <si>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</si>
  <si>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</si>
  <si>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</si>
  <si>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</si>
  <si>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</si>
  <si>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</si>
  <si>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</si>
  <si>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</si>
  <si>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</si>
  <si>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</si>
  <si>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</si>
  <si>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</si>
  <si>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</si>
  <si>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</si>
  <si>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</si>
  <si>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</si>
  <si>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</si>
  <si>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</si>
  <si>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</si>
  <si>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</si>
  <si>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</si>
  <si>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</si>
  <si>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</si>
  <si>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</si>
  <si>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</si>
  <si>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</si>
  <si>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</si>
  <si>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</si>
  <si>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</si>
  <si>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</si>
  <si>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</si>
  <si>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</si>
  <si>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</si>
  <si>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</si>
  <si>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</si>
  <si>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</si>
  <si>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</si>
  <si>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</si>
  <si>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</si>
  <si>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</si>
  <si>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</si>
  <si>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</si>
  <si>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</si>
  <si>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</si>
  <si>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</si>
  <si>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</si>
  <si>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</si>
  <si>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</si>
  <si>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</si>
  <si>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</si>
  <si>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</si>
  <si>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</si>
  <si>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</si>
  <si>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</si>
  <si>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</si>
  <si>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</si>
  <si>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</si>
  <si>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</si>
  <si>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</si>
  <si>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</si>
  <si>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</si>
  <si>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</si>
  <si>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</si>
  <si>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</si>
  <si>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</si>
  <si>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</si>
  <si>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</si>
  <si>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</si>
  <si>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</si>
  <si>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</si>
  <si>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</si>
  <si>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</si>
  <si>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</si>
  <si>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</si>
  <si>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</si>
  <si>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</si>
  <si>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</si>
  <si>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</si>
  <si>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</si>
  <si>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</si>
  <si>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</si>
  <si>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</si>
  <si>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</si>
  <si>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</si>
  <si>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</si>
  <si>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</si>
  <si>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</si>
  <si>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</si>
  <si>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</si>
  <si>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</si>
  <si>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</si>
  <si>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</si>
  <si>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</si>
  <si>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</si>
  <si>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</si>
  <si>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</si>
  <si>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</si>
  <si>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</si>
  <si>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</si>
  <si>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</si>
  <si>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</si>
  <si>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</si>
  <si>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</si>
  <si>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</si>
  <si>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</si>
  <si>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</si>
  <si>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</si>
  <si>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</si>
  <si>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</si>
  <si>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</si>
  <si>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</si>
  <si>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</si>
  <si>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</si>
  <si>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</si>
  <si>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</si>
  <si>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</si>
  <si>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</si>
  <si>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</si>
  <si>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</si>
  <si>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</si>
  <si>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</si>
  <si>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</si>
  <si>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</si>
  <si>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</si>
  <si>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</si>
  <si>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</si>
  <si>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</si>
  <si>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</si>
  <si>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</si>
  <si>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</si>
  <si>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</si>
  <si>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</si>
  <si>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</si>
  <si>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</si>
  <si>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</si>
  <si>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</si>
  <si>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</si>
  <si>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</si>
  <si>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</si>
  <si>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</si>
  <si>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</si>
  <si>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</si>
  <si>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</si>
  <si>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</si>
  <si>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</si>
  <si>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</si>
  <si>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</si>
  <si>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</si>
  <si>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</si>
  <si>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</si>
  <si>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</si>
  <si>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</si>
  <si>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</si>
  <si>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</si>
  <si>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</si>
  <si>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</si>
  <si>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</si>
  <si>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</si>
  <si>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</si>
  <si>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</si>
  <si>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</si>
  <si>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</si>
  <si>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</si>
  <si>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</si>
  <si>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</si>
  <si>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</si>
  <si>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</si>
  <si>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</si>
  <si>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</si>
  <si>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</si>
  <si>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</si>
  <si>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</si>
  <si>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</si>
  <si>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</si>
  <si>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</si>
  <si>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</si>
  <si>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</si>
  <si>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</si>
  <si>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</si>
  <si>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</si>
  <si>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</si>
  <si>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</si>
  <si>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</si>
  <si>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</si>
  <si>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</si>
  <si>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</si>
  <si>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</si>
  <si>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</si>
  <si>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</si>
  <si>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</si>
  <si>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</si>
  <si>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</si>
  <si>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</si>
  <si>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</si>
  <si>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</si>
  <si>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</si>
  <si>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</si>
  <si>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</si>
  <si>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</si>
  <si>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</si>
  <si>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</si>
  <si>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</si>
  <si>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</si>
  <si>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</si>
  <si>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</si>
  <si>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</si>
  <si>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</si>
  <si>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</si>
  <si>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</si>
  <si>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</si>
  <si>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</si>
  <si>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</si>
  <si>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</si>
  <si>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</si>
  <si>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</si>
  <si>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</si>
  <si>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</si>
  <si>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</si>
  <si>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</si>
  <si>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</si>
  <si>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</si>
  <si>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</si>
  <si>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</si>
  <si>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</si>
  <si>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</si>
  <si>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</si>
  <si>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</si>
  <si>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</si>
  <si>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</si>
  <si>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</si>
  <si>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</si>
  <si>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</si>
  <si>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</si>
  <si>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</si>
  <si>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</si>
  <si>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</si>
  <si>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</si>
  <si>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</si>
  <si>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</si>
  <si>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</si>
  <si>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</si>
  <si>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</si>
  <si>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</si>
  <si>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</si>
  <si>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</si>
  <si>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</si>
  <si>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</si>
  <si>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</si>
  <si>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</si>
  <si>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</si>
  <si>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</si>
  <si>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</si>
  <si>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</si>
  <si>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</si>
  <si>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</si>
  <si>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</si>
  <si>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</si>
  <si>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</si>
  <si>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</si>
  <si>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</si>
  <si>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</si>
  <si>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</si>
  <si>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</si>
  <si>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</si>
  <si>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</si>
  <si>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</si>
  <si>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</si>
  <si>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</si>
  <si>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</si>
  <si>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</si>
  <si>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</si>
  <si>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</si>
  <si>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</si>
  <si>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</si>
  <si>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</si>
  <si>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</si>
  <si>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</si>
  <si>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</si>
  <si>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</si>
  <si>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</si>
  <si>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</si>
  <si>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</si>
  <si>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</si>
  <si>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</si>
  <si>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</si>
  <si>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</si>
  <si>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</si>
  <si>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</si>
  <si>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</si>
  <si>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</si>
  <si>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</si>
  <si>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</si>
  <si>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</si>
  <si>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</si>
  <si>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</si>
  <si>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</si>
  <si>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</si>
  <si>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</si>
  <si>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</si>
  <si>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</si>
  <si>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</si>
  <si>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</si>
  <si>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</si>
  <si>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</si>
  <si>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</si>
  <si>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</si>
  <si>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</si>
  <si>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</si>
  <si>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</si>
  <si>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</si>
  <si>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</si>
  <si>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</si>
  <si>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</si>
  <si>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</si>
  <si>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</si>
  <si>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</si>
  <si>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</si>
  <si>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</si>
  <si>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</si>
  <si>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</si>
  <si>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</si>
  <si>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</si>
  <si>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</si>
  <si>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</si>
  <si>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</si>
  <si>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</si>
  <si>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</si>
  <si>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</si>
  <si>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</si>
  <si>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</si>
  <si>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</si>
  <si>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</si>
  <si>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</si>
  <si>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</si>
  <si>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</si>
  <si>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</si>
  <si>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</si>
  <si>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</si>
  <si>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</si>
  <si>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</si>
  <si>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</si>
  <si>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</si>
  <si>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</si>
  <si>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</si>
  <si>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</si>
  <si>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</si>
  <si>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</si>
  <si>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</si>
  <si>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</si>
  <si>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</si>
  <si>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</si>
  <si>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</si>
  <si>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</si>
  <si>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</si>
  <si>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</si>
  <si>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</si>
  <si>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</si>
  <si>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</si>
  <si>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</si>
  <si>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</si>
  <si>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</si>
  <si>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</si>
  <si>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</si>
  <si>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</si>
  <si>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</si>
  <si>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</si>
  <si>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</si>
  <si>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</si>
  <si>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</si>
  <si>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</si>
  <si>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</si>
  <si>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</si>
  <si>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</si>
  <si>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</si>
  <si>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</si>
  <si>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</si>
  <si>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</si>
  <si>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</si>
  <si>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</si>
  <si>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</si>
  <si>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</si>
  <si>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</si>
  <si>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</si>
  <si>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</si>
  <si>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</si>
  <si>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</si>
  <si>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</si>
  <si>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</si>
  <si>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</si>
  <si>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</si>
  <si>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</si>
  <si>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</si>
  <si>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</si>
  <si>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</si>
  <si>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</si>
  <si>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</si>
  <si>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</si>
  <si>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</si>
  <si>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</si>
  <si>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</si>
  <si>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</si>
  <si>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</si>
  <si>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</si>
  <si>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</si>
  <si>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</si>
  <si>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</si>
  <si>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</si>
  <si>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</si>
  <si>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</si>
  <si>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</si>
  <si>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</si>
  <si>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</si>
  <si>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</si>
  <si>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</si>
  <si>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</si>
  <si>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</si>
  <si>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</si>
  <si>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</si>
  <si>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</si>
  <si>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</si>
  <si>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</si>
  <si>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</si>
  <si>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</si>
  <si>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</si>
  <si>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</si>
  <si>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</si>
  <si>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</si>
  <si>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</si>
  <si>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</si>
  <si>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</si>
  <si>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</si>
  <si>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</si>
  <si>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</si>
  <si>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</si>
  <si>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</si>
  <si>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</si>
  <si>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</si>
  <si>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</si>
  <si>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</si>
  <si>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</si>
  <si>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</si>
  <si>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</si>
  <si>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</si>
  <si>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</si>
  <si>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</si>
  <si>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</si>
  <si>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</si>
  <si>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</si>
  <si>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</si>
  <si>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</si>
  <si>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</si>
  <si>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</si>
  <si>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</si>
  <si>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</si>
  <si>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</si>
  <si>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</si>
  <si>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</si>
  <si>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</si>
  <si>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</si>
  <si>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</si>
  <si>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</si>
  <si>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</si>
  <si>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</si>
  <si>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</si>
  <si>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</si>
  <si>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</si>
  <si>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</si>
  <si>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</si>
  <si>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</si>
  <si>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</si>
  <si>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</si>
  <si>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</si>
  <si>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</si>
  <si>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</si>
  <si>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</si>
  <si>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</si>
  <si>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</si>
  <si>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</si>
  <si>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</si>
  <si>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</si>
  <si>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</si>
  <si>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</si>
  <si>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</si>
  <si>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</si>
  <si>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</si>
  <si>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</si>
  <si>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</si>
  <si>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</si>
  <si>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</si>
  <si>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</si>
  <si>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</si>
  <si>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</si>
  <si>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</si>
  <si>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</si>
  <si>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</si>
  <si>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</si>
  <si>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</si>
  <si>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</si>
  <si>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</si>
  <si>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</si>
  <si>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</si>
  <si>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</si>
  <si>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</si>
  <si>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</si>
  <si>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</si>
  <si>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</si>
  <si>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</si>
  <si>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</si>
  <si>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</si>
  <si>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</si>
  <si>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</si>
  <si>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</si>
  <si>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</si>
  <si>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</si>
  <si>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</si>
  <si>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</si>
  <si>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</si>
  <si>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</si>
  <si>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</si>
  <si>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</si>
  <si>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</si>
  <si>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</si>
  <si>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</si>
  <si>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</si>
  <si>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</si>
  <si>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</si>
  <si>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</si>
  <si>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</si>
  <si>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</si>
  <si>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</si>
  <si>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</si>
  <si>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</si>
  <si>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</si>
  <si>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</si>
  <si>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</si>
  <si>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</si>
  <si>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</si>
  <si>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</si>
  <si>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</si>
  <si>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</si>
  <si>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</si>
  <si>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</si>
  <si>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</si>
  <si>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</si>
  <si>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</si>
  <si>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</si>
  <si>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</si>
  <si>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</si>
  <si>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</si>
  <si>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</si>
  <si>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</si>
  <si>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</si>
  <si>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</si>
  <si>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</si>
  <si>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</si>
  <si>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</si>
  <si>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</si>
  <si>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</si>
  <si>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</si>
  <si>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</si>
  <si>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</si>
  <si>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</si>
  <si>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</si>
  <si>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</si>
  <si>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</si>
  <si>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</si>
  <si>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</si>
  <si>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</si>
  <si>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</si>
  <si>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</si>
  <si>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</si>
  <si>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</si>
  <si>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</si>
  <si>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</si>
  <si>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</si>
  <si>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</si>
  <si>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</si>
  <si>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</si>
  <si>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</si>
  <si>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</si>
  <si>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</si>
  <si>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</si>
  <si>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</si>
  <si>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</si>
  <si>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</si>
  <si>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</si>
  <si>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</si>
  <si>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</si>
  <si>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</si>
  <si>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</si>
  <si>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</si>
  <si>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</si>
  <si>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</si>
  <si>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</si>
  <si>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</si>
  <si>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</si>
  <si>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</si>
  <si>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</si>
  <si>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</si>
  <si>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</si>
  <si>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</si>
  <si>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</si>
  <si>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</si>
  <si>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</si>
  <si>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</si>
  <si>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</si>
  <si>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</si>
  <si>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</si>
  <si>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</si>
  <si>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</si>
  <si>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</si>
  <si>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</si>
  <si>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</si>
  <si>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</si>
  <si>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</si>
  <si>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</si>
  <si>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</si>
  <si>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</si>
  <si>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</si>
  <si>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</si>
  <si>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</si>
  <si>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</si>
  <si>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</si>
  <si>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</si>
  <si>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</si>
  <si>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</si>
  <si>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</si>
  <si>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</si>
  <si>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</si>
  <si>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</si>
  <si>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</si>
  <si>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</si>
  <si>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</si>
  <si>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</si>
  <si>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</si>
  <si>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</si>
  <si>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</si>
  <si>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</si>
  <si>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</si>
  <si>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</si>
  <si>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</si>
  <si>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</si>
  <si>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</si>
  <si>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</si>
  <si>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</si>
  <si>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</si>
  <si>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</si>
  <si>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</si>
  <si>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</si>
  <si>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</si>
  <si>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</si>
  <si>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</si>
  <si>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</si>
  <si>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</si>
  <si>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</si>
  <si>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</si>
  <si>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</si>
  <si>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</si>
  <si>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</si>
  <si>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</si>
  <si>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</si>
  <si>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</si>
  <si>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</si>
  <si>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</si>
  <si>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</si>
  <si>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</si>
  <si>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</si>
  <si>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</si>
  <si>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</si>
  <si>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</si>
  <si>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</si>
  <si>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</si>
  <si>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</si>
  <si>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</si>
  <si>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</si>
  <si>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</si>
  <si>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</si>
  <si>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</si>
  <si>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</si>
  <si>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</si>
  <si>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</si>
  <si>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</si>
  <si>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</si>
  <si>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</si>
  <si>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</si>
  <si>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</si>
  <si>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</si>
  <si>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</si>
  <si>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</si>
  <si>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</si>
  <si>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</si>
  <si>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</si>
  <si>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</si>
  <si>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</si>
  <si>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</si>
  <si>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</si>
  <si>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</si>
  <si>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</si>
  <si>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</si>
  <si>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</si>
  <si>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</si>
  <si>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</si>
  <si>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</si>
  <si>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</si>
  <si>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</si>
  <si>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</si>
  <si>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</si>
  <si>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</si>
  <si>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</si>
  <si>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</si>
  <si>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</si>
  <si>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</si>
  <si>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</si>
  <si>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</si>
  <si>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</si>
  <si>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</si>
  <si>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</si>
  <si>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</si>
  <si>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</si>
  <si>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</si>
  <si>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</si>
  <si>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</si>
  <si>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</si>
  <si>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</si>
  <si>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</si>
  <si>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</si>
  <si>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</si>
  <si>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</si>
  <si>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</si>
  <si>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</si>
  <si>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</si>
  <si>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</si>
  <si>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</si>
  <si>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</si>
  <si>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</si>
  <si>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</si>
  <si>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</si>
  <si>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</si>
  <si>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</si>
  <si>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</si>
  <si>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</si>
  <si>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</si>
  <si>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</si>
  <si>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</si>
  <si>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</si>
  <si>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</si>
  <si>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</si>
  <si>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</si>
  <si>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</si>
  <si>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</si>
  <si>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</si>
  <si>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</si>
  <si>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</si>
  <si>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</si>
  <si>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</si>
  <si>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</si>
  <si>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</si>
  <si>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</si>
  <si>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</si>
  <si>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</si>
  <si>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</si>
  <si>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</si>
  <si>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</si>
  <si>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</si>
  <si>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</si>
  <si>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</si>
  <si>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</si>
  <si>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</si>
  <si>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</si>
  <si>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</si>
  <si>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</si>
  <si>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</si>
  <si>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</si>
  <si>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</si>
  <si>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</si>
  <si>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</si>
  <si>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</si>
  <si>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</si>
  <si>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</si>
  <si>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</si>
  <si>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</si>
  <si>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</si>
  <si>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</si>
  <si>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</si>
  <si>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</si>
  <si>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</si>
  <si>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</si>
  <si>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</si>
  <si>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</si>
  <si>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</si>
  <si>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</si>
  <si>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</si>
  <si>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</si>
  <si>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</si>
  <si>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</si>
  <si>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</si>
  <si>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</si>
  <si>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</si>
  <si>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</si>
  <si>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</si>
  <si>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</si>
  <si>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</si>
  <si>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</si>
  <si>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</si>
  <si>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</si>
  <si>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</si>
  <si>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</si>
  <si>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</si>
  <si>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</si>
  <si>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</si>
  <si>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</si>
  <si>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</si>
  <si>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</si>
  <si>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</si>
  <si>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</si>
  <si>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</si>
  <si>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</si>
  <si>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</si>
  <si>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</si>
  <si>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</si>
  <si>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</si>
  <si>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</si>
  <si>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</si>
  <si>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</si>
  <si>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</si>
  <si>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</si>
  <si>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</si>
  <si>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</si>
  <si>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</si>
  <si>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</si>
  <si>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</si>
  <si>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</si>
  <si>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</si>
  <si>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</si>
  <si>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</si>
  <si>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</si>
  <si>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</si>
  <si>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</si>
  <si>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</si>
  <si>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</si>
  <si>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</si>
  <si>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</si>
  <si>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</si>
  <si>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</si>
  <si>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</si>
  <si>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</si>
  <si>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</si>
  <si>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</si>
  <si>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</si>
  <si>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</si>
  <si>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</si>
  <si>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</si>
  <si>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</si>
  <si>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</si>
  <si>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</si>
  <si>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</si>
  <si>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</si>
  <si>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</si>
  <si>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</si>
  <si>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</si>
  <si>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</si>
  <si>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</si>
  <si>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</si>
  <si>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</si>
  <si>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</si>
  <si>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</si>
  <si>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</si>
  <si>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</si>
  <si>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</si>
  <si>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</si>
  <si>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</si>
  <si>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</si>
  <si>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</si>
  <si>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</si>
  <si>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</si>
  <si>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</si>
  <si>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</si>
  <si>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</si>
  <si>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</si>
  <si>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</si>
  <si>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</si>
  <si>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</si>
  <si>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</si>
  <si>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</si>
  <si>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</si>
  <si>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</si>
  <si>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</si>
  <si>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</si>
  <si>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</si>
  <si>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</si>
  <si>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</si>
  <si>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</si>
  <si>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</si>
  <si>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</si>
  <si>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</si>
  <si>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</si>
  <si>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</si>
  <si>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</si>
  <si>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</si>
  <si>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</si>
  <si>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</si>
  <si>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</si>
  <si>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</si>
  <si>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</si>
  <si>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</si>
  <si>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</si>
  <si>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</si>
  <si>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</si>
  <si>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</si>
  <si>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</si>
  <si>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</si>
  <si>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</si>
  <si>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</si>
  <si>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</si>
  <si>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</si>
  <si>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</si>
  <si>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</si>
  <si>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</si>
  <si>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</si>
  <si>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</si>
  <si>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</si>
  <si>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</si>
  <si>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</si>
  <si>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</si>
  <si>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</si>
  <si>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</si>
  <si>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</si>
  <si>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</si>
  <si>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</si>
  <si>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</si>
  <si>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</si>
  <si>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</si>
  <si>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</si>
  <si>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</si>
  <si>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</si>
  <si>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</si>
  <si>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</si>
  <si>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</si>
  <si>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</si>
  <si>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</si>
  <si>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</si>
  <si>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</si>
  <si>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</si>
  <si>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</si>
  <si>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</si>
  <si>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</si>
  <si>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</si>
  <si>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</si>
  <si>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</si>
  <si>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</si>
  <si>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</si>
  <si>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</si>
  <si>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</si>
  <si>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</si>
  <si>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</si>
  <si>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</si>
  <si>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</si>
  <si>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</si>
  <si>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</si>
  <si>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</si>
  <si>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</si>
  <si>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</si>
  <si>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</si>
  <si>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</si>
  <si>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</si>
  <si>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</si>
  <si>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</si>
  <si>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</si>
  <si>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</si>
  <si>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</si>
  <si>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</si>
  <si>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</si>
  <si>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</si>
  <si>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</si>
  <si>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</si>
  <si>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</si>
  <si>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</si>
  <si>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</si>
  <si>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</si>
  <si>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</si>
  <si>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</si>
  <si>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</si>
  <si>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</si>
  <si>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</si>
  <si>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</si>
  <si>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</si>
  <si>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</si>
  <si>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</si>
  <si>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</si>
  <si>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</si>
  <si>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</si>
  <si>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</si>
  <si>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</si>
  <si>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</si>
  <si>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</si>
  <si>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</si>
  <si>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</si>
  <si>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</si>
  <si>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</si>
  <si>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</si>
  <si>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</si>
  <si>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</si>
  <si>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</si>
  <si>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</si>
  <si>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</si>
  <si>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</si>
  <si>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</si>
  <si>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</si>
  <si>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</si>
  <si>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</si>
  <si>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</si>
  <si>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</si>
  <si>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</si>
  <si>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</si>
  <si>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</si>
  <si>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</si>
  <si>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</si>
  <si>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</si>
  <si>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</si>
  <si>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</si>
  <si>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</si>
  <si>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</si>
  <si>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</si>
  <si>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</si>
  <si>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</si>
  <si>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</si>
  <si>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</si>
  <si>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</si>
  <si>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</si>
  <si>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</si>
  <si>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</si>
  <si>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</si>
  <si>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</si>
  <si>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</si>
  <si>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</si>
  <si>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</si>
  <si>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</si>
  <si>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</si>
  <si>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</si>
  <si>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</si>
  <si>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</si>
  <si>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</si>
  <si>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</si>
  <si>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</si>
  <si>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</si>
  <si>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</si>
  <si>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</si>
  <si>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</si>
  <si>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</si>
  <si>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</si>
  <si>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</si>
  <si>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</si>
  <si>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</si>
  <si>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</si>
  <si>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</si>
  <si>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</si>
  <si>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</si>
  <si>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</si>
  <si>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</si>
  <si>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</si>
  <si>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</si>
  <si>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</si>
  <si>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</si>
  <si>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</si>
  <si>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</si>
  <si>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</si>
  <si>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</si>
  <si>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</si>
  <si>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</si>
  <si>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</si>
  <si>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</si>
  <si>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</si>
  <si>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</si>
  <si>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</si>
  <si>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</si>
  <si>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</si>
  <si>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</si>
  <si>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</si>
  <si>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</si>
  <si>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</si>
  <si>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</si>
  <si>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</si>
  <si>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</si>
  <si>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</si>
  <si>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</si>
  <si>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</si>
  <si>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</si>
  <si>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</si>
  <si>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</si>
  <si>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</si>
  <si>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</si>
  <si>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</si>
  <si>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</si>
  <si>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</si>
  <si>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</si>
  <si>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</si>
  <si>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</si>
  <si>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</si>
  <si>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</si>
  <si>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</si>
  <si>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</si>
  <si>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</si>
  <si>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</si>
  <si>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</si>
  <si>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</si>
  <si>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</si>
  <si>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</si>
  <si>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</si>
  <si>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</si>
  <si>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</si>
  <si>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</si>
  <si>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</si>
  <si>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</si>
  <si>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</si>
  <si>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</si>
  <si>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</si>
  <si>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</si>
  <si>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</si>
  <si>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</si>
  <si>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</si>
  <si>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</si>
  <si>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</si>
  <si>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</si>
  <si>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</si>
  <si>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</si>
  <si>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</si>
  <si>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</si>
  <si>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</si>
  <si>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</si>
  <si>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</si>
  <si>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</si>
  <si>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</si>
  <si>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</si>
  <si>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</si>
  <si>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</si>
  <si>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</si>
  <si>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</si>
  <si>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</si>
  <si>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</si>
  <si>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</si>
  <si>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</si>
  <si>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</si>
  <si>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</si>
  <si>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</si>
  <si>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</si>
  <si>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</si>
  <si>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</si>
  <si>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</si>
  <si>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</si>
  <si>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</si>
  <si>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</si>
  <si>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</si>
  <si>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</si>
  <si>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</si>
  <si>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</si>
  <si>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</si>
  <si>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</si>
  <si>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</si>
  <si>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</si>
  <si>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</si>
  <si>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</si>
  <si>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</si>
  <si>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</si>
  <si>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</si>
  <si>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</si>
  <si>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</si>
  <si>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</si>
  <si>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</si>
  <si>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</si>
  <si>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</si>
  <si>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</si>
  <si>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</si>
  <si>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</si>
  <si>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</si>
  <si>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</si>
  <si>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</si>
  <si>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</si>
  <si>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</si>
  <si>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</si>
  <si>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</si>
  <si>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</si>
  <si>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</si>
  <si>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</si>
  <si>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</si>
  <si>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</si>
  <si>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</si>
  <si>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</si>
  <si>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</si>
  <si>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</si>
  <si>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</si>
  <si>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</si>
  <si>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</si>
  <si>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</si>
  <si>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</si>
  <si>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</si>
  <si>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</si>
  <si>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</si>
  <si>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</si>
  <si>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</si>
  <si>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</si>
  <si>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</si>
  <si>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</si>
  <si>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</si>
  <si>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</si>
  <si>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</si>
  <si>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</si>
  <si>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</si>
  <si>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</si>
  <si>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</si>
  <si>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</si>
  <si>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</si>
  <si>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</si>
  <si>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</si>
  <si>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</si>
  <si>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</si>
  <si>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</si>
  <si>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</si>
  <si>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</si>
  <si>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</si>
  <si>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</si>
  <si>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</si>
  <si>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</si>
  <si>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</si>
  <si>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</si>
  <si>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</si>
  <si>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</si>
  <si>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</si>
  <si>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</si>
  <si>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</si>
  <si>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</si>
  <si>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</si>
  <si>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</si>
  <si>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</si>
  <si>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</si>
  <si>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</si>
  <si>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</si>
  <si>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</si>
  <si>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</si>
  <si>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</si>
  <si>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</si>
  <si>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</si>
  <si>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</si>
  <si>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</si>
  <si>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</si>
  <si>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</si>
  <si>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</si>
  <si>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</si>
  <si>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</si>
  <si>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</si>
  <si>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</si>
  <si>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</si>
  <si>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</si>
  <si>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</si>
  <si>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</si>
  <si>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</si>
  <si>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</si>
  <si>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</si>
  <si>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</si>
  <si>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</si>
  <si>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</si>
  <si>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</si>
  <si>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</si>
  <si>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</si>
  <si>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</si>
  <si>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</si>
  <si>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</si>
  <si>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</si>
  <si>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</si>
  <si>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</si>
  <si>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</si>
  <si>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</si>
  <si>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</si>
  <si>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</si>
  <si>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</si>
  <si>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</si>
  <si>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</si>
  <si>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</si>
  <si>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</si>
  <si>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</si>
  <si>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</si>
  <si>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</si>
  <si>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</si>
  <si>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</si>
  <si>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</si>
  <si>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</si>
  <si>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</si>
  <si>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</si>
  <si>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</si>
  <si>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</si>
  <si>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</si>
  <si>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</si>
  <si>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</si>
  <si>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</si>
  <si>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</si>
  <si>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</si>
  <si>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</si>
  <si>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</si>
  <si>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</si>
  <si>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</si>
  <si>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</si>
  <si>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</si>
  <si>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</si>
  <si>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</si>
  <si>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</si>
  <si>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</si>
  <si>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</si>
  <si>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</si>
  <si>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</si>
  <si>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</si>
  <si>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</si>
  <si>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</si>
  <si>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</si>
  <si>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</si>
  <si>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</si>
  <si>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</si>
  <si>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</si>
  <si>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</si>
  <si>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</si>
  <si>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</si>
  <si>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</si>
  <si>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</si>
  <si>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</si>
  <si>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</si>
  <si>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</si>
  <si>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</si>
  <si>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</si>
  <si>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</si>
  <si>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</si>
  <si>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</si>
  <si>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</si>
  <si>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</si>
  <si>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</si>
  <si>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</si>
  <si>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</si>
  <si>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</si>
  <si>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</si>
  <si>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</si>
  <si>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</si>
  <si>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</si>
  <si>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</si>
  <si>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</si>
  <si>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</si>
  <si>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</si>
  <si>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</si>
  <si>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</si>
  <si>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</si>
  <si>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</si>
  <si>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</si>
  <si>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</si>
  <si>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</si>
  <si>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</si>
  <si>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</si>
  <si>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</si>
  <si>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</si>
  <si>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</si>
  <si>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</si>
  <si>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</si>
  <si>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</si>
  <si>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</si>
  <si>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</si>
  <si>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</si>
  <si>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</si>
  <si>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</si>
  <si>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</si>
  <si>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</si>
  <si>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</si>
  <si>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</si>
  <si>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</si>
  <si>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</si>
  <si>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</si>
  <si>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</si>
  <si>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</si>
  <si>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</si>
  <si>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</si>
  <si>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</si>
  <si>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</si>
  <si>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</si>
  <si>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</si>
  <si>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</si>
  <si>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</si>
  <si>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</si>
  <si>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</si>
  <si>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</si>
  <si>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</si>
  <si>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</si>
  <si>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</si>
  <si>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</si>
  <si>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</si>
  <si>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</si>
  <si>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</si>
  <si>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</si>
  <si>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</si>
  <si>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</si>
  <si>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</si>
  <si>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</si>
  <si>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</si>
  <si>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</si>
  <si>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</si>
  <si>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</si>
  <si>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</si>
  <si>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</si>
  <si>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</si>
  <si>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</si>
  <si>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</si>
  <si>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</si>
  <si>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</si>
  <si>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</si>
  <si>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</si>
  <si>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</si>
  <si>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</si>
  <si>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</si>
  <si>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</si>
  <si>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</si>
  <si>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</si>
  <si>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</si>
  <si>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</si>
  <si>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</si>
  <si>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</si>
  <si>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</si>
  <si>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</si>
  <si>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</si>
  <si>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</si>
  <si>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</si>
  <si>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</si>
  <si>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</si>
  <si>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</si>
  <si>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</si>
  <si>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</si>
  <si>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</si>
  <si>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</si>
  <si>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</si>
  <si>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</si>
  <si>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</si>
  <si>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</si>
  <si>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</si>
  <si>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</si>
  <si>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</si>
  <si>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</si>
  <si>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</si>
  <si>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</si>
  <si>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</si>
  <si>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</si>
  <si>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</si>
  <si>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</si>
  <si>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</si>
  <si>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</si>
  <si>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</si>
  <si>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</si>
  <si>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</si>
  <si>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</si>
  <si>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</si>
  <si>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</si>
  <si>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</si>
  <si>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</si>
  <si>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</si>
  <si>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</si>
  <si>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</si>
  <si>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</si>
  <si>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</si>
  <si>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</si>
  <si>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</si>
  <si>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</si>
  <si>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</si>
  <si>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</si>
  <si>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</si>
  <si>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</si>
  <si>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</si>
  <si>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</si>
  <si>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</si>
  <si>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</si>
  <si>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</si>
  <si>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</si>
  <si>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</si>
  <si>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</si>
  <si>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</si>
  <si>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</si>
  <si>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</si>
  <si>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</si>
  <si>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</si>
  <si>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</si>
  <si>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</si>
  <si>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</si>
  <si>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</si>
  <si>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</si>
  <si>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</si>
  <si>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</si>
  <si>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</si>
  <si>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</si>
  <si>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</si>
  <si>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</si>
  <si>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</si>
  <si>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</si>
  <si>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</si>
  <si>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</si>
  <si>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</si>
  <si>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</si>
  <si>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</si>
  <si>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</si>
  <si>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</si>
  <si>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</si>
  <si>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</si>
  <si>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</si>
  <si>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</si>
  <si>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</si>
  <si>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</si>
  <si>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</si>
  <si>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</si>
  <si>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</si>
  <si>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</si>
  <si>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</si>
  <si>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</si>
  <si>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</si>
  <si>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</si>
  <si>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</si>
  <si>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</si>
  <si>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</si>
  <si>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</si>
  <si>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</si>
  <si>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</si>
  <si>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</si>
  <si>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</si>
  <si>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</si>
  <si>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</si>
  <si>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</si>
  <si>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</si>
  <si>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</si>
  <si>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</si>
  <si>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</si>
  <si>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</si>
  <si>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</si>
  <si>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</si>
  <si>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</si>
  <si>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</si>
  <si>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</si>
  <si>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</si>
  <si>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</si>
  <si>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</si>
  <si>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</si>
  <si>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</si>
  <si>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</si>
  <si>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</si>
  <si>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</si>
  <si>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</si>
  <si>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</si>
  <si>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</si>
  <si>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</si>
  <si>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</si>
  <si>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</si>
  <si>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</si>
  <si>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</si>
  <si>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</si>
  <si>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</si>
  <si>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</si>
  <si>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</si>
  <si>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</si>
  <si>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</si>
  <si>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</si>
  <si>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</si>
  <si>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</si>
  <si>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</si>
  <si>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</si>
  <si>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</si>
  <si>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</si>
  <si>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</si>
  <si>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</si>
  <si>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</si>
  <si>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</si>
  <si>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</si>
  <si>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</si>
  <si>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</si>
  <si>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</si>
  <si>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</si>
  <si>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</si>
  <si>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</si>
  <si>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</si>
  <si>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</si>
  <si>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</si>
  <si>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</si>
  <si>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</si>
  <si>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</si>
  <si>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</si>
  <si>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</si>
  <si>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</si>
  <si>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</si>
  <si>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</si>
  <si>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</si>
  <si>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</si>
  <si>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</si>
  <si>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</si>
  <si>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</si>
  <si>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</si>
  <si>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</si>
  <si>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</si>
  <si>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</si>
  <si>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</si>
  <si>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</si>
  <si>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</si>
  <si>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</si>
  <si>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</si>
  <si>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</si>
  <si>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</si>
  <si>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</si>
  <si>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</si>
  <si>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</si>
  <si>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</si>
  <si>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</si>
  <si>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</si>
  <si>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</si>
  <si>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</si>
  <si>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</si>
  <si>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</si>
  <si>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</si>
  <si>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</si>
  <si>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</si>
  <si>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</si>
  <si>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</si>
  <si>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</si>
  <si>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</si>
  <si>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</si>
  <si>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</si>
  <si>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</si>
  <si>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</si>
  <si>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</si>
  <si>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</si>
  <si>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</si>
  <si>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</si>
  <si>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</si>
  <si>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</si>
  <si>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</si>
  <si>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</si>
  <si>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</si>
  <si>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</si>
  <si>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</si>
  <si>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</si>
  <si>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</si>
  <si>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</si>
  <si>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</si>
  <si>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</si>
  <si>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</si>
  <si>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</si>
  <si>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</si>
  <si>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</si>
  <si>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</si>
  <si>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</si>
  <si>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</si>
  <si>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</si>
  <si>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</si>
  <si>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</si>
  <si>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</si>
  <si>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</si>
  <si>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</si>
  <si>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</si>
  <si>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</si>
  <si>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</si>
  <si>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</si>
  <si>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</si>
  <si>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</si>
  <si>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</si>
  <si>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</si>
  <si>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</si>
  <si>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</si>
  <si>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</si>
  <si>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</si>
  <si>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</si>
  <si>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</si>
  <si>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</si>
  <si>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</si>
  <si>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</si>
  <si>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</si>
  <si>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</si>
  <si>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</si>
  <si>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</si>
  <si>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</si>
  <si>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</si>
  <si>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</si>
  <si>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</si>
  <si>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</si>
  <si>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</si>
  <si>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</si>
  <si>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</si>
  <si>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</si>
  <si>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</si>
  <si>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</si>
  <si>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</si>
  <si>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</si>
  <si>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</si>
  <si>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</si>
  <si>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</si>
  <si>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</si>
  <si>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</si>
  <si>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</si>
  <si>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</si>
  <si>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</si>
  <si>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</si>
  <si>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</si>
  <si>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</si>
  <si>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</si>
  <si>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</si>
  <si>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</si>
  <si>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</si>
  <si>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</si>
  <si>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</si>
  <si>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</si>
  <si>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</si>
  <si>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</si>
  <si>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</si>
  <si>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</si>
  <si>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</si>
  <si>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</si>
  <si>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</si>
  <si>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</si>
  <si>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</si>
  <si>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</si>
  <si>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</si>
  <si>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</si>
  <si>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</si>
  <si>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</si>
  <si>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</si>
  <si>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</si>
  <si>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</si>
  <si>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</si>
  <si>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</si>
  <si>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</si>
  <si>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</si>
  <si>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</si>
  <si>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</si>
  <si>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</si>
  <si>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</si>
  <si>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</si>
  <si>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</si>
  <si>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</si>
  <si>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</si>
  <si>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</si>
  <si>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</si>
  <si>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</si>
  <si>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</si>
  <si>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</si>
  <si>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</si>
  <si>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</si>
  <si>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</si>
  <si>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</si>
  <si>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</si>
  <si>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</si>
  <si>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</si>
  <si>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</si>
  <si>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</si>
  <si>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</si>
  <si>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</si>
  <si>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</si>
  <si>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</si>
  <si>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</si>
  <si>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</si>
  <si>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</si>
  <si>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</si>
  <si>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</si>
  <si>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</si>
  <si>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</si>
  <si>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</si>
  <si>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</si>
  <si>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</si>
  <si>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</si>
  <si>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</si>
  <si>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</si>
  <si>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</si>
  <si>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</si>
  <si>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</si>
  <si>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</si>
  <si>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</si>
  <si>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</si>
  <si>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</si>
  <si>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</si>
  <si>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</si>
  <si>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</si>
  <si>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</si>
  <si>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</si>
  <si>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</si>
  <si>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</si>
  <si>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</si>
  <si>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</si>
  <si>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</si>
  <si>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</si>
  <si>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</si>
  <si>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</si>
  <si>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</si>
  <si>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</si>
  <si>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</si>
  <si>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</si>
  <si>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</si>
  <si>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</si>
  <si>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</si>
  <si>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</si>
  <si>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</si>
  <si>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</si>
  <si>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</si>
  <si>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</si>
  <si>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</si>
  <si>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</si>
  <si>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</si>
  <si>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</si>
  <si>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</si>
  <si>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</si>
  <si>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</si>
  <si>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</si>
  <si>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</si>
  <si>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</si>
  <si>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</si>
  <si>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</si>
  <si>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</si>
  <si>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</si>
  <si>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</si>
  <si>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</si>
  <si>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</si>
  <si>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</si>
  <si>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</si>
  <si>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</si>
  <si>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</si>
  <si>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</si>
  <si>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</si>
  <si>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</si>
  <si>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</si>
  <si>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</si>
  <si>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</si>
  <si>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</si>
  <si>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</si>
  <si>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</si>
  <si>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</si>
  <si>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</si>
  <si>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</si>
  <si>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</si>
  <si>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</si>
  <si>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</si>
  <si>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</si>
  <si>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</si>
  <si>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</si>
  <si>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</si>
  <si>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</si>
  <si>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</si>
  <si>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</si>
  <si>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</si>
  <si>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</si>
  <si>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</si>
  <si>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</si>
  <si>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</si>
  <si>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</si>
  <si>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</si>
  <si>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</si>
  <si>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</si>
  <si>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</si>
  <si>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</si>
  <si>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</si>
  <si>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</si>
  <si>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</si>
  <si>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</si>
  <si>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</si>
  <si>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</si>
  <si>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</si>
  <si>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</si>
  <si>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</si>
  <si>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</si>
  <si>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</si>
  <si>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</si>
  <si>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</si>
  <si>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</si>
  <si>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</si>
  <si>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</si>
  <si>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</si>
  <si>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</si>
  <si>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</si>
  <si>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</si>
  <si>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</si>
  <si>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</si>
  <si>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</si>
  <si>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</si>
  <si>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</si>
  <si>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</si>
  <si>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</si>
  <si>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</si>
  <si>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</si>
  <si>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</si>
  <si>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</si>
  <si>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</si>
  <si>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</si>
  <si>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</si>
  <si>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</si>
  <si>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</si>
  <si>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</si>
  <si>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</si>
  <si>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</si>
  <si>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</si>
  <si>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</si>
  <si>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</si>
  <si>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</si>
  <si>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</si>
  <si>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</si>
  <si>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</si>
  <si>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</si>
  <si>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</si>
  <si>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</si>
  <si>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</si>
  <si>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</si>
  <si>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</si>
  <si>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</si>
  <si>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</si>
  <si>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</si>
  <si>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</si>
  <si>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</si>
  <si>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</si>
  <si>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</si>
  <si>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</si>
  <si>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</si>
  <si>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</si>
  <si>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</si>
  <si>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</si>
  <si>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</si>
  <si>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</si>
  <si>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</si>
  <si>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</si>
  <si>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</si>
  <si>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</si>
  <si>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</si>
  <si>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</si>
  <si>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</si>
  <si>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</si>
  <si>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</si>
  <si>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</si>
  <si>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</si>
  <si>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</si>
  <si>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</si>
  <si>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</si>
  <si>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</si>
  <si>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</si>
  <si>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</si>
  <si>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</si>
  <si>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</si>
  <si>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</si>
  <si>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</si>
  <si>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</si>
  <si>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</si>
  <si>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</si>
  <si>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</si>
  <si>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</si>
  <si>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</si>
  <si>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</si>
  <si>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</si>
  <si>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</si>
  <si>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</si>
  <si>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</si>
  <si>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</si>
  <si>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</si>
  <si>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</si>
  <si>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</si>
  <si>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</si>
  <si>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</si>
  <si>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</si>
  <si>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</si>
  <si>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</si>
  <si>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</si>
  <si>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</si>
  <si>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</si>
  <si>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</si>
  <si>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</si>
  <si>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</si>
  <si>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</si>
  <si>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</si>
  <si>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</si>
  <si>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</si>
  <si>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</si>
  <si>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</si>
  <si>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</si>
  <si>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</si>
  <si>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</si>
  <si>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</si>
  <si>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</si>
  <si>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</si>
  <si>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</si>
  <si>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</si>
  <si>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</si>
  <si>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</si>
  <si>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</si>
  <si>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</si>
  <si>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</si>
  <si>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</si>
  <si>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</si>
  <si>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</si>
  <si>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</si>
  <si>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</si>
  <si>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</si>
  <si>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</si>
  <si>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</si>
  <si>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</si>
  <si>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</si>
  <si>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</si>
  <si>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</si>
  <si>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</si>
  <si>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</si>
  <si>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</si>
  <si>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</si>
  <si>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</si>
  <si>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</si>
  <si>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</si>
  <si>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</si>
  <si>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</si>
  <si>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</si>
  <si>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</si>
  <si>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</si>
  <si>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</si>
  <si>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</si>
  <si>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</si>
  <si>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</si>
  <si>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</si>
  <si>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</si>
  <si>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</si>
  <si>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</si>
  <si>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</si>
  <si>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</si>
  <si>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</si>
  <si>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</si>
  <si>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</si>
  <si>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</si>
  <si>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</si>
  <si>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</si>
  <si>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</si>
  <si>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</si>
  <si>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</si>
  <si>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</si>
  <si>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</si>
  <si>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</si>
  <si>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</si>
  <si>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</si>
  <si>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</si>
  <si>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</si>
  <si>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</si>
  <si>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</si>
  <si>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</si>
  <si>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</si>
  <si>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</si>
  <si>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</si>
  <si>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</si>
  <si>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</si>
  <si>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</si>
  <si>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</si>
  <si>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</si>
  <si>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</si>
  <si>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</si>
  <si>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</si>
  <si>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</si>
  <si>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</si>
  <si>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</si>
  <si>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</si>
  <si>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</si>
  <si>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</si>
  <si>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</si>
  <si>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</si>
  <si>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</si>
  <si>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</si>
  <si>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</si>
  <si>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</si>
  <si>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</si>
  <si>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</si>
  <si>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</si>
  <si>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</si>
  <si>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</si>
  <si>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</si>
  <si>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</si>
  <si>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</si>
  <si>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</si>
  <si>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</si>
  <si>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</si>
  <si>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</si>
  <si>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</si>
  <si>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</si>
  <si>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</si>
  <si>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</si>
  <si>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</si>
  <si>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</si>
  <si>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</si>
  <si>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</si>
  <si>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</si>
  <si>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</si>
  <si>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</si>
  <si>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</si>
  <si>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</si>
  <si>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</si>
  <si>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</si>
  <si>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</si>
  <si>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</si>
  <si>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</si>
  <si>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</si>
  <si>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</si>
  <si>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</si>
  <si>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</si>
  <si>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</si>
  <si>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</si>
  <si>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</si>
  <si>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</si>
  <si>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</si>
  <si>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</si>
  <si>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</si>
  <si>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</si>
  <si>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</si>
  <si>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</si>
  <si>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</si>
  <si>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</si>
  <si>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</si>
  <si>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</si>
  <si>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</si>
  <si>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</si>
  <si>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</si>
  <si>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</si>
  <si>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</si>
  <si>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</si>
  <si>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</si>
  <si>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</si>
  <si>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</si>
  <si>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</si>
  <si>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</si>
  <si>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</si>
  <si>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</si>
  <si>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</si>
  <si>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</si>
  <si>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</si>
  <si>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</si>
  <si>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</si>
  <si>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</si>
  <si>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</si>
  <si>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</si>
  <si>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</si>
  <si>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</si>
  <si>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</si>
  <si>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</si>
  <si>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</si>
  <si>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</si>
  <si>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</si>
  <si>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</si>
  <si>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</si>
  <si>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</si>
  <si>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</si>
  <si>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</si>
  <si>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</si>
  <si>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</si>
  <si>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</si>
  <si>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</si>
  <si>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</si>
  <si>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</si>
  <si>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</si>
  <si>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</si>
  <si>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</si>
  <si>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</si>
  <si>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</si>
  <si>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</si>
  <si>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</si>
  <si>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</si>
  <si>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</si>
  <si>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</si>
  <si>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</si>
  <si>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</si>
  <si>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</si>
  <si>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</si>
  <si>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</si>
  <si>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</si>
  <si>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</si>
  <si>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</si>
  <si>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</si>
  <si>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</si>
  <si>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</si>
  <si>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</si>
  <si>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</si>
  <si>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</si>
  <si>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</si>
  <si>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</si>
  <si>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</si>
  <si>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</si>
  <si>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</si>
  <si>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</si>
  <si>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</si>
  <si>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</si>
  <si>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</si>
  <si>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</si>
  <si>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</si>
  <si>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</si>
  <si>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</si>
  <si>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</si>
  <si>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</si>
  <si>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</si>
  <si>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</si>
  <si>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</si>
  <si>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</si>
  <si>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</si>
  <si>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</si>
  <si>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</si>
  <si>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</si>
  <si>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</si>
  <si>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</si>
  <si>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</si>
  <si>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</si>
  <si>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</si>
  <si>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</si>
  <si>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</si>
  <si>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</si>
  <si>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</si>
  <si>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</si>
  <si>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</si>
  <si>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</si>
  <si>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</si>
  <si>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</si>
  <si>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</si>
  <si>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</si>
  <si>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</si>
  <si>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</si>
  <si>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</si>
  <si>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</si>
  <si>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</si>
  <si>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</si>
  <si>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</si>
  <si>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</si>
  <si>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</si>
  <si>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</si>
  <si>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</si>
  <si>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</si>
  <si>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</si>
  <si>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</si>
  <si>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</si>
  <si>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</si>
  <si>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</si>
  <si>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</si>
  <si>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</si>
  <si>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</si>
  <si>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</si>
  <si>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</si>
  <si>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</si>
  <si>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</si>
  <si>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</si>
  <si>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</si>
  <si>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</si>
  <si>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</si>
  <si>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</si>
  <si>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</si>
  <si>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</si>
  <si>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</si>
  <si>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</si>
  <si>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</si>
  <si>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</si>
  <si>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</si>
  <si>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</si>
  <si>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</si>
  <si>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</si>
  <si>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</si>
  <si>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</si>
  <si>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</si>
  <si>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</si>
  <si>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</si>
  <si>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</si>
  <si>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</si>
  <si>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</si>
  <si>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</si>
  <si>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</si>
  <si>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</si>
  <si>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</si>
  <si>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</si>
  <si>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</si>
  <si>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</si>
  <si>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</si>
  <si>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</si>
  <si>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</si>
  <si>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</si>
  <si>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</si>
  <si>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</si>
  <si>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</si>
  <si>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</si>
  <si>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</si>
  <si>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</si>
  <si>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</si>
  <si>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</si>
  <si>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</si>
  <si>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</si>
  <si>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</si>
  <si>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</si>
  <si>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</si>
  <si>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</si>
  <si>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</si>
  <si>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</si>
  <si>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</si>
  <si>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</si>
  <si>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</si>
  <si>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</si>
  <si>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</si>
  <si>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</si>
  <si>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</si>
  <si>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</si>
  <si>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</si>
  <si>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</si>
  <si>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</si>
  <si>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</si>
  <si>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</si>
  <si>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</si>
  <si>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</si>
  <si>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</si>
  <si>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</si>
  <si>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</si>
  <si>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</si>
  <si>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</si>
  <si>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</si>
  <si>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</si>
  <si>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</si>
  <si>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</si>
  <si>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</si>
  <si>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</si>
  <si>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</si>
  <si>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</si>
  <si>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</si>
  <si>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</si>
  <si>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</si>
  <si>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</si>
  <si>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</si>
  <si>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</si>
  <si>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</si>
  <si>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</si>
  <si>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</si>
  <si>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</si>
  <si>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</si>
  <si>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</si>
  <si>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</si>
  <si>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</si>
  <si>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</si>
  <si>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</si>
  <si>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</si>
  <si>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</si>
  <si>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</si>
  <si>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</si>
  <si>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</si>
  <si>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</si>
  <si>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</si>
  <si>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</si>
  <si>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</si>
  <si>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</si>
  <si>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</si>
  <si>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</si>
  <si>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</si>
  <si>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</si>
  <si>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</si>
  <si>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</si>
  <si>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</si>
  <si>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</si>
  <si>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</si>
  <si>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</si>
  <si>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</si>
  <si>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</si>
  <si>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</si>
  <si>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</si>
  <si>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</si>
  <si>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</si>
  <si>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</si>
  <si>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</si>
  <si>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</si>
  <si>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</si>
  <si>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</si>
  <si>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</si>
  <si>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</si>
  <si>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</si>
  <si>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</si>
  <si>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</si>
  <si>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</si>
  <si>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</si>
  <si>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</si>
  <si>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</si>
  <si>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</si>
  <si>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</si>
  <si>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</si>
  <si>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</si>
  <si>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</si>
  <si>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</si>
  <si>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</si>
  <si>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</si>
  <si>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</si>
  <si>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</si>
  <si>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</si>
  <si>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</si>
  <si>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</si>
  <si>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</si>
  <si>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</si>
  <si>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</si>
  <si>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</si>
  <si>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</si>
  <si>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</si>
  <si>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</si>
  <si>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</si>
  <si>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</si>
  <si>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</si>
  <si>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</si>
  <si>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</si>
  <si>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</si>
  <si>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</si>
  <si>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</si>
  <si>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</si>
  <si>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</si>
  <si>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</si>
  <si>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</si>
  <si>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</si>
  <si>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</si>
  <si>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</si>
  <si>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</si>
  <si>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</si>
  <si>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</si>
  <si>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</si>
  <si>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</si>
  <si>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</si>
  <si>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</si>
  <si>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</si>
  <si>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</si>
  <si>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</si>
  <si>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</si>
  <si>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</si>
  <si>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</si>
  <si>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</si>
  <si>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</si>
  <si>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</si>
  <si>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</si>
  <si>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</si>
  <si>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</si>
  <si>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</si>
  <si>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</si>
  <si>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</si>
  <si>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</si>
  <si>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</si>
  <si>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</si>
  <si>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</si>
  <si>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</si>
  <si>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</si>
  <si>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</si>
  <si>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</si>
  <si>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</si>
  <si>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</si>
  <si>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</si>
  <si>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</si>
  <si>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</si>
  <si>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</si>
  <si>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</si>
  <si>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</si>
  <si>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</si>
  <si>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</si>
  <si>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</si>
  <si>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</si>
  <si>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</si>
  <si>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</si>
  <si>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</si>
  <si>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</si>
  <si>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</si>
  <si>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</si>
  <si>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</si>
  <si>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</si>
  <si>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</si>
  <si>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</si>
  <si>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</si>
  <si>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</si>
  <si>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</si>
  <si>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</si>
  <si>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</si>
  <si>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</si>
  <si>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</si>
  <si>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</si>
  <si>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</si>
  <si>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</si>
  <si>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</si>
  <si>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</si>
  <si>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</si>
  <si>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</si>
  <si>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</si>
  <si>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</si>
  <si>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</si>
  <si>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</si>
  <si>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</si>
  <si>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</si>
  <si>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</si>
  <si>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</si>
  <si>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</si>
  <si>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</si>
  <si>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</si>
  <si>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</si>
  <si>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</si>
  <si>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</si>
  <si>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</si>
  <si>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</si>
  <si>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</si>
  <si>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</si>
  <si>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</si>
  <si>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</si>
  <si>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</si>
  <si>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</si>
  <si>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</si>
  <si>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</si>
  <si>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</si>
  <si>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</si>
  <si>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</si>
  <si>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</si>
  <si>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</si>
  <si>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</si>
  <si>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</si>
  <si>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</si>
  <si>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</si>
  <si>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</si>
  <si>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</si>
  <si>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</si>
  <si>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</si>
  <si>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</si>
  <si>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</si>
  <si>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</si>
  <si>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</si>
  <si>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</si>
  <si>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</si>
  <si>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</si>
  <si>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</si>
  <si>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</si>
  <si>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</si>
  <si>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</si>
  <si>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</si>
  <si>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</si>
  <si>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</si>
  <si>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</si>
  <si>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</si>
  <si>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</si>
  <si>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</si>
  <si>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</si>
  <si>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</si>
  <si>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</si>
  <si>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</si>
  <si>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</si>
  <si>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</si>
  <si>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</si>
  <si>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</si>
  <si>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</si>
  <si>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</si>
  <si>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</si>
  <si>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</si>
  <si>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</si>
  <si>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</si>
  <si>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</si>
  <si>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</si>
  <si>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</si>
  <si>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</si>
  <si>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</si>
  <si>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</si>
  <si>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</si>
  <si>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</si>
  <si>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</si>
  <si>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</si>
  <si>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</si>
  <si>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</si>
  <si>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</si>
  <si>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</si>
  <si>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</si>
  <si>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</si>
  <si>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</si>
  <si>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</si>
  <si>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</si>
  <si>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</si>
  <si>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</si>
  <si>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</si>
  <si>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</si>
  <si>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</si>
  <si>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</si>
  <si>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</si>
  <si>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</si>
  <si>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</si>
  <si>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</si>
  <si>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</si>
  <si>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</si>
  <si>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</si>
  <si>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</si>
  <si>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</si>
  <si>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</si>
  <si>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</si>
  <si>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</si>
  <si>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</si>
  <si>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</si>
  <si>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</si>
  <si>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</si>
  <si>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</si>
  <si>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</si>
  <si>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</si>
  <si>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</si>
  <si>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</si>
  <si>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</si>
  <si>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</si>
  <si>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</si>
  <si>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</si>
  <si>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</si>
  <si>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</si>
  <si>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</si>
  <si>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</si>
  <si>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</si>
  <si>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</si>
  <si>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</si>
  <si>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</si>
  <si>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</si>
  <si>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</si>
  <si>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</si>
  <si>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</si>
  <si>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</si>
  <si>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</si>
  <si>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</si>
  <si>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</si>
  <si>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</si>
  <si>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</si>
  <si>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</si>
  <si>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</si>
  <si>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</si>
  <si>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</si>
  <si>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</si>
  <si>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</si>
  <si>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</si>
  <si>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</si>
  <si>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</si>
  <si>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</si>
  <si>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</si>
  <si>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</si>
  <si>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</si>
  <si>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</si>
  <si>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</si>
  <si>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</si>
  <si>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</si>
  <si>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</si>
  <si>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</si>
  <si>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</si>
  <si>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</si>
  <si>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</si>
  <si>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</si>
  <si>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</si>
  <si>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</si>
  <si>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</si>
  <si>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</si>
  <si>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</si>
  <si>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</si>
  <si>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</si>
  <si>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</si>
  <si>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</si>
  <si>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</si>
  <si>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</si>
  <si>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</si>
  <si>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</si>
  <si>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</si>
  <si>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</si>
  <si>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</si>
  <si>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</si>
  <si>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</si>
  <si>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</si>
  <si>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</si>
  <si>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</si>
  <si>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</si>
  <si>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</si>
  <si>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</si>
  <si>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</si>
  <si>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</si>
  <si>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</si>
  <si>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</si>
  <si>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</si>
  <si>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</si>
  <si>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</si>
  <si>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</si>
  <si>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</si>
  <si>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</si>
  <si>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</si>
  <si>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</si>
  <si>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</si>
  <si>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</si>
  <si>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</si>
  <si>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</si>
  <si>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</si>
  <si>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</si>
  <si>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</si>
  <si>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</si>
  <si>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</si>
  <si>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</si>
  <si>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</si>
  <si>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</si>
  <si>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</si>
  <si>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</si>
  <si>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</si>
  <si>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</si>
  <si>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</si>
  <si>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</si>
  <si>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</si>
  <si>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</si>
  <si>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</si>
  <si>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</si>
  <si>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</si>
  <si>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</si>
  <si>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</si>
  <si>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</si>
  <si>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</si>
  <si>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</si>
  <si>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</si>
  <si>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</si>
  <si>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</si>
  <si>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</si>
  <si>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</si>
  <si>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</si>
  <si>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</si>
  <si>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</si>
  <si>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</si>
  <si>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</si>
  <si>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</si>
  <si>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</si>
  <si>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</si>
  <si>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</si>
  <si>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</si>
  <si>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</si>
  <si>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</si>
  <si>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</si>
  <si>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</si>
  <si>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</si>
  <si>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</si>
  <si>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</si>
  <si>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</si>
  <si>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</si>
  <si>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</si>
  <si>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</si>
  <si>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</si>
  <si>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</si>
  <si>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</si>
  <si>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</si>
  <si>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</si>
  <si>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</si>
  <si>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</si>
  <si>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</si>
  <si>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</si>
  <si>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</si>
  <si>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</si>
  <si>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</si>
  <si>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</si>
  <si>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</si>
  <si>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</si>
  <si>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</si>
  <si>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</si>
  <si>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</si>
  <si>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</si>
  <si>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</si>
  <si>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</si>
  <si>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</si>
  <si>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</si>
  <si>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</si>
  <si>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</si>
  <si>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</si>
  <si>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</si>
  <si>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</si>
  <si>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</si>
  <si>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</si>
  <si>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</si>
  <si>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</si>
  <si>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</si>
  <si>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</si>
  <si>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</si>
  <si>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</si>
  <si>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</si>
  <si>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</si>
  <si>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</si>
  <si>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</si>
  <si>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</si>
  <si>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</si>
  <si>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</si>
  <si>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</si>
  <si>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</si>
  <si>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</si>
  <si>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</si>
  <si>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</si>
  <si>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</si>
  <si>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</si>
  <si>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</si>
  <si>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</si>
  <si>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</si>
  <si>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</si>
  <si>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</si>
  <si>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</si>
  <si>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</si>
  <si>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</si>
  <si>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</si>
  <si>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</si>
  <si>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</si>
  <si>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</si>
  <si>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</si>
  <si>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</si>
  <si>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</si>
  <si>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</si>
  <si>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</si>
  <si>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</si>
  <si>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</si>
  <si>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</si>
  <si>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</si>
  <si>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</si>
  <si>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</si>
  <si>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</si>
  <si>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</si>
  <si>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</si>
  <si>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</si>
  <si>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</si>
  <si>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</si>
  <si>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</si>
  <si>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</si>
  <si>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</si>
  <si>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</si>
  <si>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</si>
  <si>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</si>
  <si>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</si>
  <si>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</si>
  <si>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</si>
  <si>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</si>
  <si>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</si>
  <si>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</si>
  <si>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</si>
  <si>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</si>
  <si>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</si>
  <si>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</si>
  <si>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</si>
  <si>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</si>
  <si>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</si>
  <si>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</si>
  <si>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</si>
  <si>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</si>
  <si>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</si>
  <si>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</si>
  <si>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</si>
  <si>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</si>
  <si>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</si>
  <si>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</si>
  <si>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</si>
  <si>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</si>
  <si>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</si>
  <si>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</si>
  <si>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</si>
  <si>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</si>
  <si>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</si>
  <si>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</si>
  <si>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</si>
  <si>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</si>
  <si>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</si>
  <si>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</si>
  <si>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</si>
  <si>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</si>
  <si>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</si>
  <si>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</si>
  <si>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</si>
  <si>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</si>
  <si>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</si>
  <si>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</si>
  <si>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</si>
  <si>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</si>
  <si>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</si>
  <si>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</si>
  <si>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</si>
  <si>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</si>
  <si>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</si>
  <si>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</si>
  <si>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</si>
  <si>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</si>
  <si>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</si>
  <si>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</si>
  <si>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</si>
  <si>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</si>
  <si>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</si>
  <si>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</si>
  <si>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</si>
  <si>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</si>
  <si>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</si>
  <si>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</si>
  <si>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</si>
  <si>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</si>
  <si>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</si>
  <si>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</si>
  <si>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</si>
  <si>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</si>
  <si>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</si>
  <si>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</si>
  <si>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</si>
  <si>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</si>
  <si>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</si>
  <si>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</si>
  <si>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</si>
  <si>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</si>
  <si>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</si>
  <si>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</si>
  <si>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</si>
  <si>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</si>
  <si>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</si>
  <si>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</si>
  <si>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</si>
  <si>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</si>
  <si>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</si>
  <si>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</si>
  <si>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</si>
  <si>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</si>
  <si>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</si>
  <si>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</si>
  <si>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</si>
  <si>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</si>
  <si>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</si>
  <si>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</si>
  <si>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</si>
  <si>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</si>
  <si>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</si>
  <si>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</si>
  <si>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</si>
  <si>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</si>
  <si>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</si>
  <si>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</si>
  <si>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</si>
  <si>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</si>
  <si>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</si>
  <si>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</si>
  <si>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</si>
  <si>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</si>
  <si>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</si>
  <si>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</si>
  <si>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</si>
  <si>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</si>
  <si>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</si>
  <si>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</si>
  <si>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</si>
  <si>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</si>
  <si>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</si>
  <si>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</si>
  <si>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</si>
  <si>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</si>
  <si>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</si>
  <si>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</si>
  <si>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</si>
  <si>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</si>
  <si>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</si>
  <si>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</si>
  <si>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</si>
  <si>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</si>
  <si>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</si>
  <si>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</si>
  <si>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</si>
  <si>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</si>
  <si>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</si>
  <si>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</si>
  <si>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</si>
  <si>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</si>
  <si>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</si>
  <si>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</si>
  <si>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</si>
  <si>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</si>
  <si>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</si>
  <si>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</si>
  <si>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</si>
  <si>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</si>
  <si>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</si>
  <si>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</si>
  <si>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</si>
  <si>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</si>
  <si>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</si>
  <si>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</si>
  <si>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</si>
  <si>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</si>
  <si>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</si>
  <si>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</si>
  <si>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</si>
  <si>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</si>
  <si>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</si>
  <si>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</si>
  <si>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</si>
  <si>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</si>
  <si>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</si>
  <si>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</si>
  <si>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</si>
  <si>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</si>
  <si>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</si>
  <si>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</si>
  <si>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</si>
  <si>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</si>
  <si>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</si>
  <si>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</si>
  <si>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</si>
  <si>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</si>
  <si>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</si>
  <si>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</si>
  <si>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</si>
  <si>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</si>
  <si>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</si>
  <si>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</si>
  <si>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</si>
  <si>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</si>
  <si>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</si>
  <si>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</si>
  <si>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</si>
  <si>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</si>
  <si>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</si>
  <si>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</si>
  <si>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</si>
  <si>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</si>
  <si>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</si>
  <si>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</si>
  <si>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</si>
  <si>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</si>
  <si>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</si>
  <si>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</si>
  <si>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</si>
  <si>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</si>
  <si>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</si>
  <si>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</si>
  <si>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</si>
  <si>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</si>
  <si>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</si>
  <si>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</si>
  <si>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</si>
  <si>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</si>
  <si>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</si>
  <si>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</si>
  <si>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</si>
  <si>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</si>
  <si>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</si>
  <si>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</si>
  <si>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</si>
  <si>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</si>
  <si>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</si>
  <si>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</si>
  <si>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</si>
  <si>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</si>
  <si>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</si>
  <si>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</si>
  <si>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</si>
  <si>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</si>
  <si>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</si>
  <si>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</si>
  <si>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</si>
  <si>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</si>
  <si>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</si>
  <si>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</si>
  <si>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</si>
  <si>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</si>
  <si>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</si>
  <si>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</si>
  <si>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</si>
  <si>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</si>
  <si>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</si>
  <si>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</si>
  <si>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</si>
  <si>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</si>
  <si>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</si>
  <si>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</si>
  <si>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</si>
  <si>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</si>
  <si>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</si>
  <si>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</si>
  <si>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</si>
  <si>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</si>
  <si>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</si>
  <si>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</si>
  <si>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</si>
  <si>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</si>
  <si>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</si>
  <si>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</si>
  <si>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</si>
  <si>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</si>
  <si>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</si>
  <si>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</si>
  <si>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</si>
  <si>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</si>
  <si>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</si>
  <si>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</si>
  <si>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</si>
  <si>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</si>
  <si>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</si>
  <si>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</si>
  <si>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</si>
  <si>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</si>
  <si>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</si>
  <si>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</si>
  <si>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</si>
  <si>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</si>
  <si>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</si>
  <si>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</si>
  <si>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</si>
  <si>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</si>
  <si>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</si>
  <si>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</si>
  <si>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</si>
  <si>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</si>
  <si>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</si>
  <si>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</si>
  <si>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</si>
  <si>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</si>
  <si>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</si>
  <si>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</si>
  <si>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</si>
  <si>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</si>
  <si>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</si>
  <si>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</si>
  <si>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</si>
  <si>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</si>
  <si>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</si>
  <si>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</si>
  <si>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</si>
  <si>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</si>
  <si>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</si>
  <si>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</si>
  <si>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</si>
  <si>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</si>
  <si>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</si>
  <si>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</si>
  <si>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</si>
  <si>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</si>
  <si>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</si>
  <si>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</si>
  <si>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</si>
  <si>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</si>
  <si>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</si>
  <si>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</si>
  <si>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</si>
  <si>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</si>
  <si>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</si>
  <si>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</si>
  <si>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</si>
  <si>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</si>
  <si>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</si>
  <si>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</si>
  <si>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</si>
  <si>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</si>
  <si>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</si>
  <si>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</si>
  <si>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</si>
  <si>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</si>
  <si>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</si>
  <si>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</si>
  <si>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</si>
  <si>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</si>
  <si>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</si>
  <si>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</si>
  <si>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</si>
  <si>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</si>
  <si>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</si>
  <si>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</si>
  <si>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</si>
  <si>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</si>
  <si>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</si>
  <si>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</si>
  <si>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</si>
  <si>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</si>
  <si>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</si>
  <si>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</si>
  <si>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</si>
  <si>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</si>
  <si>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</si>
  <si>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</si>
  <si>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</si>
  <si>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</si>
  <si>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</si>
  <si>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</si>
  <si>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</si>
  <si>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</si>
  <si>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</si>
  <si>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</si>
  <si>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</si>
  <si>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</si>
  <si>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</si>
  <si>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</si>
  <si>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</si>
  <si>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</si>
  <si>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</si>
  <si>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</si>
  <si>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</si>
  <si>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</si>
  <si>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</si>
  <si>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</si>
  <si>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</si>
  <si>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</si>
  <si>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</si>
  <si>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</si>
  <si>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</si>
  <si>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</si>
  <si>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</si>
  <si>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</si>
  <si>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</si>
  <si>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</si>
  <si>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</si>
  <si>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</si>
  <si>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</si>
  <si>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</si>
  <si>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</si>
  <si>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</si>
  <si>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</si>
  <si>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</si>
  <si>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</si>
  <si>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</si>
  <si>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</si>
  <si>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</si>
  <si>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</si>
  <si>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</si>
  <si>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</si>
  <si>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</si>
  <si>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</si>
  <si>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</si>
  <si>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</si>
  <si>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</si>
  <si>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</si>
  <si>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</si>
  <si>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</si>
  <si>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</si>
  <si>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</si>
  <si>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</si>
  <si>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</si>
  <si>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</si>
  <si>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</si>
  <si>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</si>
  <si>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</si>
  <si>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</si>
  <si>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</si>
  <si>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</si>
  <si>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</si>
  <si>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</si>
  <si>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</si>
  <si>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</si>
  <si>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</si>
  <si>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</si>
  <si>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</si>
  <si>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</si>
  <si>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</si>
  <si>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</si>
  <si>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</si>
  <si>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</si>
  <si>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</si>
  <si>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</si>
  <si>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</si>
  <si>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</si>
  <si>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</si>
  <si>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</si>
  <si>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</si>
  <si>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</si>
  <si>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</si>
  <si>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</si>
  <si>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</si>
  <si>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</si>
  <si>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</si>
  <si>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</si>
  <si>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</si>
  <si>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</si>
  <si>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</si>
  <si>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</si>
  <si>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</si>
  <si>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</si>
  <si>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</si>
  <si>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</si>
  <si>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</si>
  <si>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</si>
  <si>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</si>
  <si>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</si>
  <si>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</si>
  <si>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</si>
  <si>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</si>
  <si>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</si>
  <si>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</si>
  <si>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</si>
  <si>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</si>
  <si>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</si>
  <si>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</si>
  <si>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</si>
  <si>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</si>
  <si>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</si>
  <si>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</si>
  <si>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</si>
  <si>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</si>
  <si>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</si>
  <si>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</si>
  <si>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</si>
  <si>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</si>
  <si>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</si>
  <si>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</si>
  <si>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</si>
  <si>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</si>
  <si>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</si>
  <si>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</si>
  <si>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</si>
  <si>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</si>
  <si>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</si>
  <si>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</si>
  <si>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</si>
  <si>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</si>
  <si>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</si>
  <si>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</si>
  <si>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</si>
  <si>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</si>
  <si>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</si>
  <si>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</si>
  <si>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</si>
  <si>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</si>
  <si>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</si>
  <si>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</si>
  <si>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</si>
  <si>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</si>
  <si>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</si>
  <si>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</si>
  <si>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</si>
  <si>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</si>
  <si>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</si>
  <si>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</si>
  <si>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</si>
  <si>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</si>
  <si>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</si>
  <si>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</si>
  <si>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</si>
  <si>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</si>
  <si>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</si>
  <si>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</si>
  <si>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</si>
  <si>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</si>
  <si>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</si>
  <si>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</si>
  <si>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</si>
  <si>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</si>
  <si>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</si>
  <si>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</si>
  <si>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</si>
  <si>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</si>
  <si>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</si>
  <si>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</si>
  <si>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</si>
  <si>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</si>
  <si>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</si>
  <si>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</si>
  <si>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</si>
  <si>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</si>
  <si>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</si>
  <si>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</si>
  <si>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</si>
  <si>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</si>
  <si>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</si>
  <si>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</si>
  <si>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</si>
  <si>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</si>
  <si>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</si>
  <si>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</si>
  <si>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</si>
  <si>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</si>
  <si>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</si>
  <si>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</si>
  <si>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</si>
  <si>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</si>
  <si>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</si>
  <si>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</si>
  <si>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</si>
  <si>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</si>
  <si>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</si>
  <si>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</si>
  <si>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</si>
  <si>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</si>
  <si>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</si>
  <si>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</si>
  <si>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</si>
  <si>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</si>
  <si>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</si>
  <si>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</si>
  <si>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</si>
  <si>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</si>
  <si>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</si>
  <si>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</si>
  <si>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</si>
  <si>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</si>
  <si>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</si>
  <si>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</si>
  <si>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</si>
  <si>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</si>
  <si>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</si>
  <si>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</si>
  <si>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</si>
  <si>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</si>
  <si>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</si>
  <si>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</si>
  <si>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</si>
  <si>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</si>
  <si>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</si>
  <si>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</si>
  <si>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</si>
  <si>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</si>
  <si>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</si>
  <si>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</si>
  <si>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</si>
  <si>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</si>
  <si>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</si>
  <si>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</si>
  <si>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</si>
  <si>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</si>
  <si>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</si>
  <si>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</si>
  <si>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</si>
  <si>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</si>
  <si>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</si>
  <si>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</si>
  <si>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</si>
  <si>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</si>
  <si>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</si>
  <si>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</si>
  <si>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</si>
  <si>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</si>
  <si>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</si>
  <si>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</si>
  <si>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</si>
  <si>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</si>
  <si>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</si>
  <si>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</si>
  <si>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</si>
  <si>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</si>
  <si>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</si>
  <si>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</si>
  <si>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</si>
  <si>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</si>
  <si>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</si>
  <si>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</si>
  <si>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</si>
  <si>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</si>
  <si>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</si>
  <si>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</si>
  <si>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</si>
  <si>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</si>
  <si>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</si>
  <si>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</si>
  <si>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</si>
  <si>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</si>
  <si>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</si>
  <si>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</si>
  <si>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</si>
  <si>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</si>
  <si>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</si>
  <si>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</si>
  <si>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</si>
  <si>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</si>
  <si>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</si>
  <si>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</si>
  <si>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</si>
  <si>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</si>
  <si>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</si>
  <si>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</si>
  <si>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</si>
  <si>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</si>
  <si>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</si>
  <si>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</si>
  <si>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</si>
  <si>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</si>
  <si>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</si>
  <si>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</si>
  <si>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</si>
  <si>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</si>
  <si>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</si>
  <si>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</si>
  <si>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</si>
  <si>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</si>
  <si>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</si>
  <si>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</si>
  <si>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</si>
  <si>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</si>
  <si>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</si>
  <si>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</si>
  <si>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</si>
  <si>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</si>
  <si>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</si>
  <si>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</si>
  <si>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</si>
  <si>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</si>
  <si>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</si>
  <si>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</si>
  <si>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</si>
  <si>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</si>
  <si>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</si>
  <si>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</si>
  <si>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</si>
  <si>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</si>
  <si>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</si>
  <si>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</si>
  <si>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</si>
  <si>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</si>
  <si>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</si>
  <si>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</si>
  <si>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</si>
  <si>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</si>
  <si>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</si>
  <si>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</si>
  <si>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</si>
  <si>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</si>
  <si>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</si>
  <si>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</si>
  <si>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</si>
  <si>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</si>
  <si>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</si>
  <si>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</si>
  <si>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</si>
  <si>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</si>
  <si>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</si>
  <si>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</si>
  <si>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</si>
  <si>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</si>
  <si>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</si>
  <si>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</si>
  <si>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</si>
  <si>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</si>
  <si>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</si>
  <si>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</si>
  <si>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</si>
  <si>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</si>
  <si>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</si>
  <si>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</si>
  <si>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</si>
  <si>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</si>
  <si>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</si>
  <si>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</si>
  <si>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</si>
  <si>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</si>
  <si>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</si>
  <si>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</si>
  <si>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</si>
  <si>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</si>
  <si>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</si>
  <si>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</si>
  <si>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</si>
  <si>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</si>
  <si>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</si>
  <si>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</si>
  <si>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</si>
  <si>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</si>
  <si>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</si>
  <si>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</si>
  <si>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</si>
  <si>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</si>
  <si>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</si>
  <si>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</si>
  <si>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</si>
  <si>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</si>
  <si>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</si>
  <si>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</si>
  <si>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</si>
  <si>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</si>
  <si>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</si>
  <si>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</si>
  <si>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</si>
  <si>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</si>
  <si>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</si>
  <si>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</si>
  <si>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</si>
  <si>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</si>
  <si>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</si>
  <si>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</si>
  <si>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</si>
  <si>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</si>
  <si>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</si>
  <si>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</si>
  <si>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</si>
  <si>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</si>
  <si>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</si>
  <si>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</si>
  <si>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</si>
  <si>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</si>
  <si>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</si>
  <si>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</si>
  <si>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</si>
  <si>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</si>
  <si>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</si>
  <si>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</si>
  <si>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</si>
  <si>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</si>
  <si>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</si>
  <si>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</si>
  <si>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</si>
  <si>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</si>
  <si>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</si>
  <si>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</si>
  <si>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</si>
  <si>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</si>
  <si>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</si>
  <si>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</si>
  <si>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</si>
  <si>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</si>
  <si>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</si>
  <si>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</si>
  <si>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</si>
  <si>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</si>
  <si>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</si>
  <si>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</si>
  <si>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</si>
  <si>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</si>
  <si>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</si>
  <si>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</si>
  <si>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</si>
  <si>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</si>
  <si>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</si>
  <si>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</si>
  <si>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</si>
  <si>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</si>
  <si>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</si>
  <si>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</si>
  <si>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</si>
  <si>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</si>
  <si>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</si>
  <si>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</si>
  <si>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</si>
  <si>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</si>
  <si>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</si>
  <si>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</si>
  <si>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</si>
  <si>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</si>
  <si>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</si>
  <si>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</si>
  <si>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</si>
  <si>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</si>
  <si>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</si>
  <si>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</si>
  <si>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</si>
  <si>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</si>
  <si>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</si>
  <si>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</si>
  <si>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</si>
  <si>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</si>
  <si>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</si>
  <si>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</si>
  <si>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</si>
  <si>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</si>
  <si>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</si>
  <si>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</si>
  <si>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</si>
  <si>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</si>
  <si>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</si>
  <si>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</si>
  <si>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</si>
  <si>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</si>
  <si>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</si>
  <si>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</si>
  <si>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</si>
  <si>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</si>
  <si>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</si>
  <si>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</si>
  <si>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</si>
  <si>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</si>
  <si>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</si>
  <si>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</si>
  <si>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</si>
  <si>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</si>
  <si>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</si>
  <si>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</si>
  <si>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</si>
  <si>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</si>
  <si>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</si>
  <si>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</si>
  <si>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</si>
  <si>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</si>
  <si>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</si>
  <si>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</si>
  <si>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</si>
  <si>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</si>
  <si>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</si>
  <si>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</si>
  <si>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</si>
  <si>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</si>
  <si>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</si>
  <si>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</si>
  <si>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</si>
  <si>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</si>
  <si>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</si>
  <si>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</si>
  <si>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</si>
  <si>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</si>
  <si>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</si>
  <si>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</si>
  <si>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</si>
  <si>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</si>
  <si>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</si>
  <si>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</si>
  <si>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</si>
  <si>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</si>
  <si>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</si>
  <si>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</si>
  <si>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</si>
  <si>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</si>
  <si>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</si>
  <si>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</si>
  <si>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</si>
  <si>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</si>
  <si>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</si>
  <si>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</si>
  <si>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</si>
  <si>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</si>
  <si>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</si>
  <si>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</si>
  <si>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</si>
  <si>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</si>
  <si>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</si>
  <si>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</si>
  <si>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</si>
  <si>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</si>
  <si>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</si>
  <si>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</si>
  <si>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</si>
  <si>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</si>
  <si>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</si>
  <si>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</si>
  <si>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</si>
  <si>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</si>
  <si>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</si>
  <si>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</si>
  <si>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</si>
  <si>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</si>
  <si>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</si>
  <si>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</si>
  <si>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</si>
  <si>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</si>
  <si>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</si>
  <si>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</si>
  <si>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</si>
  <si>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</si>
  <si>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</si>
  <si>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</si>
  <si>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</si>
  <si>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</si>
  <si>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</si>
  <si>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</si>
  <si>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</si>
  <si>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</si>
  <si>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</si>
  <si>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</si>
  <si>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</si>
  <si>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</si>
  <si>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</si>
  <si>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</si>
  <si>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</si>
  <si>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</si>
  <si>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</si>
  <si>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</si>
  <si>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</si>
  <si>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</si>
  <si>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</si>
  <si>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</si>
  <si>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</si>
  <si>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</si>
  <si>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</si>
  <si>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</si>
  <si>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</si>
  <si>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</si>
  <si>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</si>
  <si>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</si>
  <si>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</si>
  <si>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</si>
  <si>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</si>
  <si>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</si>
  <si>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</si>
  <si>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</si>
  <si>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</si>
  <si>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</si>
  <si>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</si>
  <si>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</si>
  <si>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</si>
  <si>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</si>
  <si>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</si>
  <si>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</si>
  <si>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</si>
  <si>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</si>
  <si>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</si>
  <si>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</si>
  <si>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</si>
  <si>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</si>
  <si>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</si>
  <si>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</si>
  <si>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</si>
  <si>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</si>
  <si>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</si>
  <si>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</si>
  <si>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</si>
  <si>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</si>
  <si>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</si>
  <si>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</si>
  <si>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</si>
  <si>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</si>
  <si>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</si>
  <si>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</si>
  <si>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</si>
  <si>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</si>
  <si>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</si>
  <si>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</si>
  <si>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</si>
  <si>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</si>
  <si>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</si>
  <si>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</si>
  <si>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</si>
  <si>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</si>
  <si>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</si>
  <si>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</si>
  <si>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</si>
  <si>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</si>
  <si>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</si>
  <si>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</si>
  <si>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</si>
  <si>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</si>
  <si>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</si>
  <si>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</si>
  <si>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</si>
  <si>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</si>
  <si>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</si>
  <si>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</si>
  <si>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</si>
  <si>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</si>
  <si>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</si>
  <si>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</si>
  <si>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</si>
  <si>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</si>
  <si>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</si>
  <si>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</si>
  <si>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</si>
  <si>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</si>
  <si>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</si>
  <si>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</si>
  <si>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</si>
  <si>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</si>
  <si>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</si>
  <si>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</si>
  <si>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</si>
  <si>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</si>
  <si>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</si>
  <si>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</si>
  <si>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</si>
  <si>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</si>
  <si>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</si>
  <si>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</si>
  <si>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</si>
  <si>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</si>
  <si>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</si>
  <si>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</si>
  <si>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</si>
  <si>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</si>
  <si>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</si>
  <si>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</si>
  <si>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</si>
  <si>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</si>
  <si>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</si>
  <si>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</si>
  <si>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</si>
  <si>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</si>
  <si>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</si>
  <si>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</si>
  <si>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</si>
  <si>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</si>
  <si>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</si>
  <si>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</si>
  <si>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</si>
  <si>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</si>
  <si>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</si>
  <si>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</si>
  <si>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</si>
  <si>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</si>
  <si>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</si>
  <si>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</si>
  <si>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</si>
  <si>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</si>
  <si>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</si>
  <si>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</si>
  <si>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</si>
  <si>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</si>
  <si>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</si>
  <si>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</si>
  <si>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</si>
  <si>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</si>
  <si>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</si>
  <si>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</si>
  <si>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</si>
  <si>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</si>
  <si>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</si>
  <si>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</si>
  <si>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</si>
  <si>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</si>
  <si>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</si>
  <si>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</si>
  <si>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</si>
  <si>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</si>
  <si>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</si>
  <si>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</si>
  <si>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</si>
  <si>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</si>
  <si>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</si>
  <si>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</si>
  <si>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</si>
  <si>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</si>
  <si>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</si>
  <si>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</si>
  <si>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</si>
  <si>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</si>
  <si>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</si>
  <si>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</si>
  <si>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</si>
  <si>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</si>
  <si>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</si>
  <si>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</si>
  <si>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</si>
  <si>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</si>
  <si>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</si>
  <si>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</si>
  <si>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</si>
  <si>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</si>
  <si>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</si>
  <si>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</si>
  <si>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</si>
  <si>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</si>
  <si>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</si>
  <si>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</si>
  <si>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</si>
  <si>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</si>
  <si>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</si>
  <si>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</si>
  <si>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</si>
  <si>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</si>
  <si>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</si>
  <si>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</si>
  <si>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</si>
  <si>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</si>
  <si>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</si>
  <si>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</si>
  <si>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</si>
  <si>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</si>
  <si>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</si>
  <si>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</si>
  <si>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</si>
  <si>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</si>
  <si>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</si>
  <si>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</si>
  <si>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</si>
  <si>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</si>
  <si>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</si>
  <si>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</si>
  <si>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</si>
  <si>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</si>
  <si>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</si>
  <si>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</si>
  <si>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</si>
  <si>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</si>
  <si>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</si>
  <si>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</si>
  <si>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</si>
  <si>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</si>
  <si>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</si>
  <si>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</si>
  <si>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</si>
  <si>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</si>
  <si>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</si>
  <si>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</si>
  <si>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</si>
  <si>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</si>
  <si>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</si>
  <si>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</si>
  <si>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</si>
  <si>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</si>
  <si>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</si>
  <si>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</si>
  <si>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</si>
  <si>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</si>
  <si>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</si>
  <si>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</si>
  <si>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</si>
  <si>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</si>
  <si>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</si>
  <si>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</si>
  <si>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</si>
  <si>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</si>
  <si>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</si>
  <si>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</si>
  <si>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</si>
  <si>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</si>
  <si>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</si>
  <si>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</si>
  <si>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</si>
  <si>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</si>
  <si>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</si>
  <si>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</si>
  <si>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</si>
  <si>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</si>
  <si>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</si>
  <si>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</si>
  <si>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</si>
  <si>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</si>
  <si>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</si>
  <si>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</si>
  <si>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</si>
  <si>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</si>
  <si>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</si>
  <si>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</si>
  <si>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</si>
  <si>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</si>
  <si>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</si>
  <si>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</si>
  <si>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</si>
  <si>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</si>
  <si>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</si>
  <si>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</si>
  <si>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</si>
  <si>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</si>
  <si>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</si>
  <si>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</si>
  <si>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</si>
  <si>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</si>
  <si>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</si>
  <si>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</si>
  <si>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</si>
  <si>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</si>
  <si>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</si>
  <si>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</si>
  <si>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</si>
  <si>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</si>
  <si>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</si>
  <si>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</si>
  <si>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</si>
  <si>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</si>
  <si>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</si>
  <si>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</si>
  <si>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</si>
  <si>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</si>
  <si>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</si>
  <si>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</si>
  <si>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</si>
  <si>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</si>
  <si>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</si>
  <si>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</si>
  <si>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</si>
  <si>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</si>
  <si>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</si>
  <si>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</si>
  <si>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</si>
  <si>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</si>
  <si>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</si>
  <si>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</si>
  <si>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</si>
  <si>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</si>
  <si>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</si>
  <si>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</si>
  <si>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</si>
  <si>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</si>
  <si>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</si>
  <si>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</si>
  <si>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</si>
  <si>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</si>
  <si>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</si>
  <si>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</si>
  <si>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</si>
  <si>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</si>
  <si>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</si>
  <si>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</si>
  <si>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</si>
  <si>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</si>
  <si>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</si>
  <si>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</si>
  <si>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</si>
  <si>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</si>
  <si>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</si>
  <si>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</si>
  <si>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</si>
  <si>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</si>
  <si>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</si>
  <si>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</si>
  <si>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</si>
  <si>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</si>
  <si>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</si>
  <si>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</si>
  <si>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</si>
  <si>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</si>
  <si>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</si>
  <si>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</si>
  <si>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</si>
  <si>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</si>
  <si>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</si>
  <si>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</si>
  <si>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</si>
  <si>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</si>
  <si>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</si>
  <si>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</si>
  <si>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</si>
  <si>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</si>
  <si>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</si>
  <si>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</si>
  <si>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</si>
  <si>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</si>
  <si>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</si>
  <si>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</si>
  <si>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</si>
  <si>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</si>
  <si>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</si>
  <si>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</si>
  <si>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</si>
  <si>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</si>
  <si>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</si>
  <si>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</si>
  <si>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</si>
  <si>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</si>
  <si>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</si>
  <si>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</si>
  <si>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</si>
  <si>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</si>
  <si>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</si>
  <si>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</si>
  <si>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</si>
  <si>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</si>
  <si>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</si>
  <si>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</si>
  <si>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</si>
  <si>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</si>
  <si>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</si>
  <si>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</si>
  <si>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</si>
  <si>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</si>
  <si>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</si>
  <si>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</si>
  <si>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</si>
  <si>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</si>
  <si>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</si>
  <si>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</si>
  <si>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</si>
  <si>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</si>
  <si>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</si>
  <si>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</si>
  <si>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</si>
  <si>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</si>
  <si>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</si>
  <si>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</si>
  <si>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</si>
  <si>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</si>
  <si>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</si>
  <si>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</si>
  <si>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</si>
  <si>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</si>
  <si>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</si>
  <si>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</si>
  <si>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</si>
  <si>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</si>
  <si>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</si>
  <si>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</si>
  <si>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</si>
  <si>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</si>
  <si>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</si>
  <si>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</si>
  <si>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</si>
  <si>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</si>
  <si>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</si>
  <si>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</si>
  <si>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</si>
  <si>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</si>
  <si>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</si>
  <si>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</si>
  <si>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</si>
  <si>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</si>
  <si>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</si>
  <si>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</si>
  <si>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</si>
  <si>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</si>
  <si>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</si>
  <si>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</si>
  <si>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</si>
  <si>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</si>
  <si>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</si>
  <si>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</si>
  <si>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</si>
  <si>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</si>
  <si>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</si>
  <si>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</si>
  <si>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</si>
  <si>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</si>
  <si>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</si>
  <si>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</si>
  <si>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</si>
  <si>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</si>
  <si>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</si>
  <si>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</si>
  <si>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</si>
  <si>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</si>
  <si>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</si>
  <si>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</si>
  <si>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</si>
  <si>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</si>
  <si>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</si>
  <si>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</si>
  <si>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</si>
  <si>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</si>
  <si>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</si>
  <si>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</si>
  <si>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</si>
  <si>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</si>
  <si>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</si>
  <si>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</si>
  <si>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</si>
  <si>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</si>
  <si>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</si>
  <si>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</si>
  <si>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</si>
  <si>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</si>
  <si>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</si>
  <si>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</si>
  <si>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</si>
  <si>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</si>
  <si>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</si>
  <si>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</si>
  <si>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</si>
  <si>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</si>
  <si>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</si>
  <si>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</si>
  <si>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</si>
  <si>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</si>
  <si>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</si>
  <si>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</si>
  <si>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</si>
  <si>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</si>
  <si>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</si>
  <si>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</si>
  <si>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</si>
  <si>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</si>
  <si>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</si>
  <si>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</si>
  <si>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</si>
  <si>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</si>
  <si>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</si>
  <si>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</si>
  <si>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</si>
  <si>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</si>
  <si>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</si>
  <si>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</si>
  <si>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</si>
  <si>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</si>
  <si>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</si>
  <si>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</si>
  <si>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</si>
  <si>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</si>
  <si>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</si>
  <si>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</si>
  <si>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</si>
  <si>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</si>
  <si>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</si>
  <si>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</si>
  <si>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</si>
  <si>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</si>
  <si>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</si>
  <si>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</si>
  <si>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</si>
  <si>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</si>
  <si>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</si>
  <si>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</si>
  <si>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</si>
  <si>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</si>
  <si>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</si>
  <si>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</si>
  <si>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</si>
  <si>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</si>
  <si>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</si>
  <si>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</si>
  <si>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</si>
  <si>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</si>
  <si>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</si>
  <si>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</si>
  <si>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</si>
  <si>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</si>
  <si>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</si>
  <si>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</si>
  <si>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</si>
  <si>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</si>
  <si>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</si>
  <si>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</si>
  <si>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</si>
  <si>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</si>
  <si>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</si>
  <si>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</si>
  <si>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</si>
  <si>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</si>
  <si>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</si>
  <si>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</si>
  <si>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</si>
  <si>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</si>
  <si>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</si>
  <si>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</si>
  <si>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</si>
  <si>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</si>
  <si>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</si>
  <si>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</si>
  <si>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</si>
  <si>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</si>
  <si>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</si>
  <si>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</si>
  <si>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</si>
  <si>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</si>
  <si>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</si>
  <si>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</si>
  <si>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</si>
  <si>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</si>
  <si>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</si>
  <si>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</si>
  <si>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</si>
  <si>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</si>
  <si>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</si>
  <si>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</si>
  <si>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</si>
  <si>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</si>
  <si>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</si>
  <si>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</si>
  <si>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</si>
  <si>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</si>
  <si>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</si>
  <si>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</si>
  <si>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</si>
  <si>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</si>
  <si>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</si>
  <si>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</si>
  <si>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</si>
  <si>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</si>
  <si>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</si>
  <si>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</si>
  <si>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</si>
  <si>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</si>
  <si>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</si>
  <si>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</si>
  <si>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</si>
  <si>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</si>
  <si>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</si>
  <si>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</si>
  <si>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</si>
  <si>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</si>
  <si>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</si>
  <si>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</si>
  <si>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</si>
  <si>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</si>
  <si>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</si>
  <si>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</si>
  <si>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</si>
  <si>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</si>
  <si>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</si>
  <si>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</si>
  <si>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</si>
  <si>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</si>
  <si>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</si>
  <si>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</si>
  <si>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</si>
  <si>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</si>
  <si>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</si>
  <si>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</si>
  <si>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</si>
  <si>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</si>
  <si>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</si>
  <si>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</si>
  <si>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</si>
  <si>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</si>
  <si>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</si>
  <si>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</si>
  <si>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</si>
  <si>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</si>
  <si>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</si>
  <si>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</si>
  <si>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</si>
  <si>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</si>
  <si>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</si>
  <si>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</si>
  <si>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</si>
  <si>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</si>
  <si>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</si>
  <si>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</si>
  <si>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</si>
  <si>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</si>
  <si>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</si>
  <si>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</si>
  <si>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</si>
  <si>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</si>
  <si>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</si>
  <si>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</si>
  <si>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</si>
  <si>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</si>
  <si>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</si>
  <si>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</si>
  <si>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</si>
  <si>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</si>
  <si>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</si>
  <si>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</si>
  <si>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</si>
  <si>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</si>
  <si>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</si>
  <si>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</si>
  <si>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</si>
  <si>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</si>
  <si>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</si>
  <si>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</si>
  <si>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</si>
  <si>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</si>
  <si>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</si>
  <si>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</si>
  <si>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</si>
  <si>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</si>
  <si>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</si>
  <si>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</si>
  <si>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</si>
  <si>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</si>
  <si>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</si>
  <si>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</si>
  <si>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</si>
  <si>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</si>
  <si>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</si>
  <si>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</si>
  <si>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</si>
  <si>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</si>
  <si>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</si>
  <si>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</si>
  <si>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</si>
  <si>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</si>
  <si>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</si>
  <si>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</si>
  <si>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</si>
  <si>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</si>
  <si>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</si>
  <si>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</si>
  <si>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</si>
  <si>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</si>
  <si>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</si>
  <si>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</si>
  <si>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</si>
  <si>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</si>
  <si>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</si>
  <si>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</si>
  <si>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</si>
  <si>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</si>
  <si>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</si>
  <si>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</si>
  <si>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</si>
  <si>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</si>
  <si>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</si>
  <si>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</si>
  <si>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</si>
  <si>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</si>
  <si>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</si>
  <si>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</si>
  <si>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</si>
  <si>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</si>
  <si>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</si>
  <si>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</si>
  <si>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</si>
  <si>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</si>
  <si>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</si>
  <si>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</si>
  <si>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</si>
  <si>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</si>
  <si>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</si>
  <si>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</si>
  <si>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</si>
  <si>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</si>
  <si>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</si>
  <si>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</si>
  <si>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</si>
  <si>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</si>
  <si>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</si>
  <si>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</si>
  <si>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</si>
  <si>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</si>
  <si>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</si>
  <si>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</si>
  <si>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</si>
  <si>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</si>
  <si>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</si>
  <si>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</si>
  <si>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</si>
  <si>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</si>
  <si>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</si>
  <si>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</si>
  <si>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</si>
  <si>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</si>
  <si>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</si>
  <si>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</si>
  <si>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</si>
  <si>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</si>
  <si>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</si>
  <si>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</si>
  <si>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</si>
  <si>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</si>
  <si>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</si>
  <si>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</si>
  <si>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</si>
  <si>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</si>
  <si>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</si>
  <si>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</si>
  <si>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</si>
  <si>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</si>
  <si>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</si>
  <si>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</si>
  <si>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</si>
  <si>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</si>
  <si>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</si>
  <si>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</si>
  <si>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</si>
  <si>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</si>
  <si>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</si>
  <si>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</si>
  <si>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</si>
  <si>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</si>
  <si>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</si>
  <si>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</si>
  <si>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</si>
  <si>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</si>
  <si>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</si>
  <si>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</si>
  <si>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</si>
  <si>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</si>
  <si>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</si>
  <si>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</si>
  <si>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</si>
  <si>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</si>
  <si>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</si>
  <si>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</si>
  <si>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</si>
  <si>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</si>
  <si>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</si>
  <si>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</si>
  <si>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</si>
  <si>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</si>
  <si>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</si>
  <si>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</si>
  <si>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</si>
  <si>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</si>
  <si>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</si>
  <si>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</si>
  <si>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</si>
  <si>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</si>
  <si>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</si>
  <si>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</si>
  <si>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</si>
  <si>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</si>
  <si>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</si>
  <si>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</si>
  <si>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</si>
  <si>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</si>
  <si>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</si>
  <si>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</si>
  <si>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</si>
  <si>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</si>
  <si>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</si>
  <si>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</si>
  <si>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</si>
  <si>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</si>
  <si>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</si>
  <si>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</si>
  <si>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</si>
  <si>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</si>
  <si>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</si>
  <si>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</si>
  <si>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</si>
  <si>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</si>
  <si>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</si>
  <si>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</si>
  <si>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</si>
  <si>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</si>
  <si>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</si>
  <si>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</si>
  <si>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</si>
  <si>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</si>
  <si>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</si>
  <si>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</si>
  <si>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</si>
  <si>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</si>
  <si>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</si>
  <si>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</si>
  <si>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</si>
  <si>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</si>
  <si>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</si>
  <si>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</si>
  <si>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</si>
  <si>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</si>
  <si>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</si>
  <si>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</si>
  <si>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</si>
  <si>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</si>
  <si>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</si>
  <si>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</si>
  <si>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</si>
  <si>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</si>
  <si>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</si>
  <si>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</si>
  <si>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</si>
  <si>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</si>
  <si>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</si>
  <si>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</si>
  <si>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</si>
  <si>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</si>
  <si>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</si>
  <si>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</si>
  <si>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</si>
  <si>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</si>
  <si>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</si>
  <si>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</si>
  <si>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</si>
  <si>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</si>
  <si>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</si>
  <si>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</si>
  <si>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</si>
  <si>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</si>
  <si>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</si>
  <si>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</si>
  <si>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</si>
  <si>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</si>
  <si>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</si>
  <si>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</si>
  <si>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</si>
  <si>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</si>
  <si>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</si>
  <si>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</si>
  <si>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</si>
  <si>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</si>
  <si>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</si>
  <si>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</si>
  <si>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</si>
  <si>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</si>
  <si>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</si>
  <si>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</si>
  <si>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</si>
  <si>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</si>
  <si>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</si>
  <si>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</si>
  <si>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</si>
  <si>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</si>
  <si>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</si>
  <si>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</si>
  <si>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</si>
  <si>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</si>
  <si>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</si>
  <si>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</si>
  <si>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</si>
  <si>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</si>
  <si>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</si>
  <si>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</si>
  <si>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</si>
  <si>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</si>
  <si>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</si>
  <si>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</si>
  <si>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</si>
  <si>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</si>
  <si>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</si>
  <si>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</si>
  <si>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</si>
  <si>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</si>
  <si>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</si>
  <si>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</si>
  <si>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</si>
  <si>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</si>
  <si>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</si>
  <si>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</si>
  <si>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</si>
  <si>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</si>
  <si>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</si>
  <si>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</si>
  <si>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</si>
  <si>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</si>
  <si>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</si>
  <si>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</si>
  <si>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</si>
  <si>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</si>
  <si>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</si>
  <si>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</si>
  <si>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</si>
  <si>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</si>
  <si>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</si>
  <si>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</si>
  <si>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</si>
  <si>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</si>
  <si>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</si>
  <si>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</si>
  <si>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</si>
  <si>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</si>
  <si>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</si>
  <si>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</si>
  <si>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</si>
  <si>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</si>
  <si>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</si>
  <si>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</si>
  <si>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</si>
  <si>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</si>
  <si>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</si>
  <si>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</si>
  <si>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</si>
  <si>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</si>
  <si>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</si>
  <si>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</si>
  <si>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</si>
  <si>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</si>
  <si>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</si>
  <si>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</si>
  <si>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</si>
  <si>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</si>
  <si>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</si>
  <si>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</si>
  <si>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</si>
  <si>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</si>
  <si>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</si>
  <si>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</si>
  <si>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</si>
  <si>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</si>
  <si>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</si>
  <si>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</si>
  <si>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</si>
  <si>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</si>
  <si>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</si>
  <si>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</si>
  <si>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</si>
  <si>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</si>
  <si>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</si>
  <si>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</si>
  <si>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</si>
  <si>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</si>
  <si>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</si>
  <si>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</si>
  <si>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</si>
  <si>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</si>
  <si>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</si>
  <si>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</si>
  <si>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</si>
  <si>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</si>
  <si>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</si>
  <si>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</si>
  <si>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</si>
  <si>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</si>
  <si>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</si>
  <si>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</si>
  <si>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</si>
  <si>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</si>
  <si>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</si>
  <si>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</si>
  <si>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</si>
  <si>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</si>
  <si>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</si>
  <si>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</si>
  <si>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</si>
  <si>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</si>
  <si>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</si>
  <si>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</si>
  <si>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</si>
  <si>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</si>
  <si>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</si>
  <si>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</si>
  <si>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</si>
  <si>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</si>
  <si>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</si>
  <si>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</si>
  <si>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</si>
  <si>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</si>
  <si>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</si>
  <si>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</si>
  <si>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</si>
  <si>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</si>
  <si>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</si>
  <si>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</si>
  <si>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</si>
  <si>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</si>
  <si>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</si>
  <si>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</si>
  <si>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</si>
  <si>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</si>
  <si>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</si>
  <si>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</si>
  <si>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</si>
  <si>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</si>
  <si>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</si>
  <si>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</si>
  <si>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</si>
  <si>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</si>
  <si>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</si>
  <si>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</si>
  <si>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</si>
  <si>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</si>
  <si>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</si>
  <si>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</si>
  <si>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</si>
  <si>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</si>
  <si>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</si>
  <si>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</si>
  <si>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</si>
  <si>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</si>
  <si>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</si>
  <si>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</si>
  <si>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</si>
  <si>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</si>
  <si>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</si>
  <si>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</si>
  <si>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</si>
  <si>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</si>
  <si>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</si>
  <si>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</si>
  <si>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</si>
  <si>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</si>
  <si>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</si>
  <si>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</si>
  <si>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</si>
  <si>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</si>
  <si>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</si>
  <si>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</si>
  <si>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</si>
  <si>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</si>
  <si>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</si>
  <si>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</si>
  <si>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</si>
  <si>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</si>
  <si>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</si>
  <si>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</si>
  <si>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</si>
  <si>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</si>
  <si>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</si>
  <si>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</si>
  <si>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</si>
  <si>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</si>
  <si>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</si>
  <si>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</si>
  <si>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</si>
  <si>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</si>
  <si>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</si>
  <si>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</si>
  <si>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</si>
  <si>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</si>
  <si>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</si>
  <si>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</si>
  <si>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</si>
  <si>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</si>
  <si>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</si>
  <si>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</si>
  <si>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</si>
  <si>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</si>
  <si>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</si>
  <si>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</si>
  <si>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</si>
  <si>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</si>
  <si>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</si>
  <si>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</si>
  <si>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</si>
  <si>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</si>
  <si>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</si>
  <si>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</si>
  <si>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</si>
  <si>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</si>
  <si>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</si>
  <si>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</si>
  <si>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</si>
  <si>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</si>
  <si>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</si>
  <si>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</si>
  <si>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</si>
  <si>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</si>
  <si>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</si>
  <si>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</si>
  <si>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</si>
  <si>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</si>
  <si>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</si>
  <si>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</si>
  <si>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</si>
  <si>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</si>
  <si>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</si>
  <si>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</si>
  <si>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</si>
  <si>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</si>
  <si>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</si>
  <si>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</si>
  <si>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</si>
  <si>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</si>
  <si>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</si>
  <si>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</si>
  <si>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</si>
  <si>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</si>
  <si>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</si>
  <si>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</si>
  <si>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</si>
  <si>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</si>
  <si>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</si>
  <si>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</si>
  <si>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</si>
  <si>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</si>
  <si>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</si>
  <si>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</si>
  <si>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</si>
  <si>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</si>
  <si>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</si>
  <si>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</si>
  <si>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</si>
  <si>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</si>
  <si>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</si>
  <si>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</si>
  <si>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</si>
  <si>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</si>
  <si>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</si>
  <si>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</si>
  <si>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</si>
  <si>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</si>
  <si>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</si>
  <si>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</si>
  <si>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</si>
  <si>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</si>
  <si>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</si>
  <si>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</si>
  <si>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</si>
  <si>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</si>
  <si>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</si>
  <si>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</si>
  <si>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</si>
  <si>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</si>
  <si>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</si>
  <si>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</si>
  <si>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</si>
  <si>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</si>
  <si>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</si>
  <si>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</si>
  <si>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</si>
  <si>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</si>
  <si>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</si>
  <si>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</si>
  <si>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</si>
  <si>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</si>
  <si>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</si>
  <si>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</si>
  <si>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</si>
  <si>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</si>
  <si>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</si>
  <si>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</si>
  <si>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</si>
  <si>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</si>
  <si>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</si>
  <si>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</si>
  <si>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</si>
  <si>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</si>
  <si>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</si>
  <si>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</si>
  <si>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</si>
  <si>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</si>
  <si>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</si>
  <si>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</si>
  <si>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</si>
  <si>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</si>
  <si>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</si>
  <si>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</si>
  <si>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</si>
  <si>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</si>
  <si>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</si>
  <si>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</si>
  <si>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</si>
  <si>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</si>
  <si>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</si>
  <si>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</si>
  <si>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</si>
  <si>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</si>
  <si>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</si>
  <si>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</si>
  <si>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</si>
  <si>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</si>
  <si>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</si>
  <si>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</si>
  <si>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</si>
  <si>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</si>
  <si>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</si>
  <si>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</si>
  <si>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</si>
  <si>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</si>
  <si>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</si>
  <si>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</si>
  <si>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</si>
  <si>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</si>
  <si>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</si>
  <si>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</si>
  <si>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</si>
  <si>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</si>
  <si>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</si>
  <si>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</si>
  <si>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</si>
  <si>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</si>
  <si>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</si>
  <si>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</si>
  <si>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</si>
  <si>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</si>
  <si>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</si>
  <si>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</si>
  <si>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</si>
  <si>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</si>
  <si>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</si>
  <si>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</si>
  <si>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</si>
  <si>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</si>
  <si>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</si>
  <si>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</si>
  <si>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</si>
  <si>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</si>
  <si>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</si>
  <si>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</si>
  <si>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</si>
  <si>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</si>
  <si>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</si>
  <si>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</si>
  <si>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</si>
  <si>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</si>
  <si>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</si>
  <si>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</si>
  <si>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</si>
  <si>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</si>
  <si>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</si>
  <si>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</si>
  <si>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</si>
  <si>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</si>
  <si>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</si>
  <si>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</si>
  <si>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</si>
  <si>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</si>
  <si>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</si>
  <si>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</si>
  <si>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</si>
  <si>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</si>
  <si>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</si>
  <si>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</si>
  <si>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</si>
  <si>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</si>
  <si>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</si>
  <si>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</si>
  <si>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</si>
  <si>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</si>
  <si>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</si>
  <si>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</si>
  <si>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</si>
  <si>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</si>
  <si>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</si>
  <si>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</si>
  <si>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</si>
  <si>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</si>
  <si>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</si>
  <si>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</si>
  <si>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</si>
  <si>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</si>
  <si>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</si>
  <si>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</si>
  <si>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</si>
  <si>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</si>
  <si>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</si>
  <si>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</si>
  <si>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</si>
  <si>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</si>
  <si>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</si>
  <si>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</si>
  <si>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</si>
  <si>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</si>
  <si>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</si>
  <si>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</si>
  <si>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</si>
  <si>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</si>
  <si>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</si>
  <si>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</si>
  <si>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</si>
  <si>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</si>
  <si>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</si>
  <si>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</si>
  <si>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</si>
  <si>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</si>
  <si>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</si>
  <si>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</si>
  <si>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</si>
  <si>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</si>
  <si>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</si>
  <si>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</si>
  <si>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</si>
  <si>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</si>
  <si>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</si>
  <si>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</si>
  <si>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</si>
  <si>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</si>
  <si>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</si>
  <si>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</si>
  <si>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</si>
  <si>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</si>
  <si>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</si>
  <si>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</si>
  <si>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</si>
  <si>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</si>
  <si>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</si>
  <si>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</si>
  <si>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</si>
  <si>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</si>
  <si>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</si>
  <si>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</si>
  <si>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</si>
  <si>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</si>
  <si>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</si>
  <si>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</si>
  <si>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</si>
  <si>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</si>
  <si>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</si>
  <si>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</si>
  <si>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</si>
  <si>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</si>
  <si>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</si>
  <si>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</si>
  <si>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</si>
  <si>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</si>
  <si>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</si>
  <si>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</si>
  <si>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</si>
  <si>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</si>
  <si>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</si>
  <si>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</si>
  <si>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</si>
  <si>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</si>
  <si>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</si>
  <si>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</si>
  <si>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</si>
  <si>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</si>
  <si>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</si>
  <si>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</si>
  <si>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</si>
  <si>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</si>
  <si>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</si>
  <si>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</si>
  <si>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</si>
  <si>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</si>
  <si>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</si>
  <si>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</si>
  <si>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</si>
  <si>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</si>
  <si>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</si>
  <si>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</si>
  <si>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</si>
  <si>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</si>
  <si>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</si>
  <si>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</si>
  <si>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</si>
  <si>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</si>
  <si>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</si>
  <si>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</si>
  <si>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</si>
  <si>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</si>
  <si>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</si>
  <si>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</si>
  <si>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</si>
  <si>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</si>
  <si>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</si>
  <si>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</si>
  <si>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</si>
  <si>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</si>
  <si>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</si>
  <si>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</si>
  <si>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</si>
  <si>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</si>
  <si>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</si>
  <si>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</si>
  <si>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</si>
  <si>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</si>
  <si>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</si>
  <si>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</si>
  <si>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</si>
  <si>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</si>
  <si>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</si>
  <si>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</si>
  <si>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</si>
  <si>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</si>
  <si>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</si>
  <si>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</si>
  <si>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</si>
  <si>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</si>
  <si>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</si>
  <si>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</si>
  <si>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</si>
  <si>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</si>
  <si>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</si>
  <si>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</si>
  <si>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</si>
  <si>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</si>
  <si>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</si>
  <si>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</si>
  <si>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</si>
  <si>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</si>
  <si>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</si>
  <si>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</si>
  <si>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</si>
  <si>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</si>
  <si>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</si>
  <si>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</si>
  <si>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</si>
  <si>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</si>
  <si>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</si>
  <si>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</si>
  <si>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</si>
  <si>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</si>
  <si>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</si>
  <si>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</si>
  <si>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</si>
  <si>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</si>
  <si>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</si>
  <si>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</si>
  <si>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</si>
  <si>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</si>
  <si>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</si>
  <si>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</si>
  <si>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</si>
  <si>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</si>
  <si>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</si>
  <si>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</si>
  <si>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</si>
  <si>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</si>
  <si>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</si>
  <si>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</si>
  <si>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</si>
  <si>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</si>
  <si>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</si>
  <si>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</si>
  <si>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</si>
  <si>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</si>
  <si>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</si>
  <si>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</si>
  <si>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</si>
  <si>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</si>
  <si>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</si>
  <si>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</si>
  <si>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</si>
  <si>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</si>
  <si>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</si>
  <si>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</si>
  <si>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</si>
  <si>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</si>
  <si>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</si>
  <si>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</si>
  <si>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</si>
  <si>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</si>
  <si>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</si>
  <si>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</si>
  <si>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</si>
  <si>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</si>
  <si>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</si>
  <si>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</si>
  <si>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</si>
  <si>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</si>
  <si>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</si>
  <si>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</si>
  <si>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</si>
  <si>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</si>
  <si>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</si>
  <si>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</si>
  <si>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</si>
  <si>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</si>
  <si>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</si>
  <si>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</si>
  <si>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</si>
  <si>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</si>
  <si>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</si>
  <si>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</si>
  <si>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</si>
  <si>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</si>
  <si>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</si>
  <si>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</si>
  <si>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</si>
  <si>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</si>
  <si>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</si>
  <si>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</si>
  <si>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</si>
  <si>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</si>
  <si>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</si>
  <si>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</si>
  <si>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</si>
  <si>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</si>
  <si>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</si>
  <si>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</si>
  <si>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</si>
  <si>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</si>
  <si>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</si>
  <si>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</si>
  <si>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</si>
  <si>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</si>
  <si>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</si>
  <si>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</si>
  <si>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</si>
  <si>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</si>
  <si>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</si>
  <si>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</si>
  <si>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</si>
  <si>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</si>
  <si>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</si>
  <si>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</si>
  <si>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</si>
  <si>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</si>
  <si>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</si>
  <si>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</si>
  <si>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</si>
  <si>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</si>
  <si>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</si>
  <si>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</si>
  <si>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</si>
  <si>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</si>
  <si>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</si>
  <si>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</si>
  <si>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</si>
  <si>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</si>
  <si>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</si>
  <si>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</si>
  <si>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</si>
  <si>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</si>
  <si>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</si>
  <si>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</si>
  <si>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</si>
  <si>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</si>
  <si>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</si>
  <si>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</si>
  <si>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</si>
  <si>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</si>
  <si>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</si>
  <si>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</si>
  <si>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</si>
  <si>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</si>
  <si>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</si>
  <si>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</si>
  <si>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</si>
  <si>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</si>
  <si>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</si>
  <si>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</si>
  <si>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</si>
  <si>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</si>
  <si>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</si>
  <si>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</si>
  <si>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</si>
  <si>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</si>
  <si>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</si>
  <si>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</si>
  <si>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</si>
  <si>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</si>
  <si>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</si>
  <si>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</si>
  <si>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</si>
  <si>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</si>
  <si>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</si>
  <si>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</si>
  <si>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</si>
  <si>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</si>
  <si>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</si>
  <si>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</si>
  <si>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</si>
  <si>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</si>
  <si>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</si>
  <si>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</si>
  <si>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</si>
  <si>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</si>
  <si>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</si>
  <si>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</si>
  <si>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</si>
  <si>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</si>
  <si>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</si>
  <si>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</si>
  <si>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</si>
  <si>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</si>
  <si>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</si>
  <si>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</si>
  <si>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</si>
  <si>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</si>
  <si>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</si>
  <si>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</si>
  <si>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</si>
  <si>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</si>
  <si>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</si>
  <si>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</si>
  <si>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</si>
  <si>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</si>
  <si>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</si>
  <si>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</si>
  <si>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</si>
  <si>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</si>
  <si>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</si>
  <si>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</si>
  <si>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</si>
  <si>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</si>
  <si>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</si>
  <si>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</si>
  <si>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</si>
  <si>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</si>
  <si>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</si>
  <si>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</si>
  <si>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</si>
  <si>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</si>
  <si>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</si>
  <si>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</si>
  <si>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</si>
  <si>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</si>
  <si>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</si>
  <si>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</si>
  <si>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</si>
  <si>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</si>
  <si>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</si>
  <si>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</si>
  <si>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</si>
  <si>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</si>
  <si>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</si>
  <si>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</si>
  <si>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</si>
  <si>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</si>
  <si>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</si>
  <si>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</si>
  <si>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</si>
  <si>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</si>
  <si>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</si>
  <si>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</si>
  <si>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</si>
  <si>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</si>
  <si>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</si>
  <si>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</si>
  <si>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</si>
  <si>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</si>
  <si>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</si>
  <si>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</si>
  <si>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</si>
  <si>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</si>
  <si>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</si>
  <si>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</si>
  <si>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</si>
  <si>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</si>
  <si>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</si>
  <si>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</si>
  <si>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</si>
  <si>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</si>
  <si>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</si>
  <si>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</si>
  <si>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</si>
  <si>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</si>
  <si>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</si>
  <si>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</si>
  <si>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</si>
  <si>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</si>
  <si>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</si>
  <si>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</si>
  <si>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</si>
  <si>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</si>
  <si>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</si>
  <si>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</si>
  <si>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</si>
  <si>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</si>
  <si>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</si>
  <si>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</si>
  <si>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</si>
  <si>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</si>
  <si>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</si>
  <si>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</si>
  <si>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</si>
  <si>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</si>
  <si>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</si>
  <si>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</si>
  <si>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</si>
  <si>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</si>
  <si>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</si>
  <si>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</si>
  <si>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</si>
  <si>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</si>
  <si>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</si>
  <si>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</si>
  <si>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</si>
  <si>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</si>
  <si>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</si>
  <si>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</si>
  <si>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</si>
  <si>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</si>
  <si>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</si>
  <si>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</si>
  <si>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</si>
  <si>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</si>
  <si>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</si>
  <si>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</si>
  <si>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</si>
  <si>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</si>
  <si>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</si>
  <si>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</si>
  <si>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</si>
  <si>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</si>
  <si>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</si>
  <si>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</si>
  <si>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</si>
  <si>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</si>
  <si>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</si>
  <si>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</si>
  <si>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</si>
  <si>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</si>
  <si>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</si>
  <si>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</si>
  <si>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</si>
  <si>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</si>
  <si>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</si>
  <si>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</si>
  <si>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</si>
  <si>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</si>
  <si>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</si>
  <si>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</si>
  <si>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</si>
  <si>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</si>
  <si>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</si>
  <si>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</si>
  <si>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</si>
  <si>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</si>
  <si>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</si>
  <si>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</si>
  <si>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</si>
  <si>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</si>
  <si>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</si>
  <si>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</si>
  <si>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</si>
  <si>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</si>
  <si>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</si>
  <si>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</si>
  <si>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</si>
  <si>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</si>
  <si>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</si>
  <si>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</si>
  <si>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</si>
  <si>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</si>
  <si>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</si>
  <si>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</si>
  <si>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</si>
  <si>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</si>
  <si>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</si>
  <si>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</si>
  <si>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</si>
  <si>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</si>
  <si>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</si>
  <si>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</si>
  <si>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</si>
  <si>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</si>
  <si>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</si>
  <si>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</si>
  <si>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</si>
  <si>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</si>
  <si>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</si>
  <si>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</si>
  <si>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</si>
  <si>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</si>
  <si>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</si>
  <si>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</si>
  <si>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</si>
  <si>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</si>
  <si>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</si>
  <si>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</si>
  <si>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</si>
  <si>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</si>
  <si>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</si>
  <si>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</si>
  <si>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</si>
  <si>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</si>
  <si>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</si>
  <si>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</si>
  <si>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</si>
  <si>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</si>
  <si>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</si>
  <si>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</si>
  <si>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</si>
  <si>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</si>
  <si>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</si>
  <si>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</si>
  <si>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</si>
  <si>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</si>
  <si>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</si>
  <si>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</si>
  <si>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</si>
  <si>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</si>
  <si>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</si>
  <si>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</si>
  <si>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</si>
  <si>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</si>
  <si>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</si>
  <si>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</si>
  <si>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</si>
  <si>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</si>
  <si>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</si>
  <si>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</si>
  <si>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</si>
  <si>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</si>
  <si>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</si>
  <si>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</si>
  <si>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</si>
  <si>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</si>
  <si>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</si>
  <si>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</si>
  <si>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</si>
  <si>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</si>
  <si>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</si>
  <si>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</si>
  <si>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</si>
  <si>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</si>
  <si>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</si>
  <si>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</si>
  <si>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</si>
  <si>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</si>
  <si>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</si>
  <si>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</si>
  <si>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</si>
  <si>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</si>
  <si>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</si>
  <si>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</si>
  <si>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</si>
  <si>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</si>
  <si>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</si>
  <si>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</si>
  <si>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</si>
  <si>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</si>
  <si>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</si>
  <si>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</si>
  <si>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</si>
  <si>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</si>
  <si>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</si>
  <si>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</si>
  <si>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</si>
  <si>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</si>
  <si>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</si>
  <si>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</si>
  <si>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</si>
  <si>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</si>
  <si>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</si>
  <si>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</si>
  <si>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</si>
  <si>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</si>
  <si>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</si>
  <si>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</si>
  <si>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</si>
  <si>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</si>
  <si>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</si>
  <si>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</si>
  <si>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</si>
  <si>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</si>
  <si>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</si>
  <si>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</si>
  <si>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</si>
  <si>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</si>
  <si>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</si>
  <si>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</si>
  <si>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</si>
  <si>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</si>
  <si>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</si>
  <si>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</si>
  <si>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</si>
  <si>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</si>
  <si>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</si>
  <si>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</si>
  <si>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</si>
  <si>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</si>
  <si>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</si>
  <si>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</si>
  <si>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</si>
  <si>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</si>
  <si>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</si>
  <si>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</si>
  <si>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</si>
  <si>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</si>
  <si>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</si>
  <si>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</si>
  <si>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</si>
  <si>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</si>
  <si>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</si>
  <si>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</si>
  <si>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</si>
  <si>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</si>
  <si>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</si>
  <si>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</si>
  <si>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</si>
  <si>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</si>
  <si>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</si>
  <si>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</si>
  <si>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</si>
  <si>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</si>
  <si>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</si>
  <si>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</si>
  <si>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</si>
  <si>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</si>
  <si>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</si>
  <si>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</si>
  <si>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</si>
  <si>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</si>
  <si>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</si>
  <si>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</si>
  <si>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</si>
  <si>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</si>
  <si>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</si>
  <si>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</si>
  <si>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</si>
  <si>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</si>
  <si>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</si>
  <si>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</si>
  <si>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</si>
  <si>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</si>
  <si>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</si>
  <si>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</si>
  <si>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</si>
  <si>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</si>
  <si>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</si>
  <si>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</si>
  <si>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</si>
  <si>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</si>
  <si>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</si>
  <si>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</si>
  <si>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</si>
  <si>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</si>
  <si>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</si>
  <si>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</si>
  <si>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</si>
  <si>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</si>
  <si>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</si>
  <si>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</si>
  <si>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</si>
  <si>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</si>
  <si>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</si>
  <si>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</si>
  <si>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</si>
  <si>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</si>
  <si>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</si>
  <si>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</si>
  <si>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</si>
  <si>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</si>
  <si>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</si>
  <si>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</si>
  <si>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</si>
  <si>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</si>
  <si>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</si>
  <si>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</si>
  <si>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</si>
  <si>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</si>
  <si>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</si>
  <si>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</si>
  <si>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</si>
  <si>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</si>
  <si>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</si>
  <si>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</si>
  <si>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</si>
  <si>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</si>
  <si>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</si>
  <si>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</si>
  <si>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</si>
  <si>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</si>
  <si>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</si>
  <si>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</si>
  <si>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</si>
  <si>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</si>
  <si>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</si>
  <si>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</si>
  <si>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</si>
  <si>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</si>
  <si>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</si>
  <si>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</si>
  <si>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</si>
  <si>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</si>
  <si>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</si>
  <si>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</si>
  <si>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</si>
  <si>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</si>
  <si>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</si>
  <si>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</si>
  <si>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</si>
  <si>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</si>
  <si>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</si>
  <si>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</si>
  <si>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</si>
  <si>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</si>
  <si>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</si>
  <si>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</si>
  <si>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</si>
  <si>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</si>
  <si>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</si>
  <si>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</si>
  <si>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</si>
  <si>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</si>
  <si>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</si>
  <si>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</si>
  <si>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</si>
  <si>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</si>
  <si>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</si>
  <si>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</si>
  <si>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</si>
  <si>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</si>
  <si>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</si>
  <si>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</si>
  <si>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</si>
  <si>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</si>
  <si>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</si>
  <si>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</si>
  <si>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</si>
  <si>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</si>
  <si>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</si>
  <si>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</si>
  <si>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</si>
  <si>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</si>
  <si>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</si>
  <si>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</si>
  <si>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</si>
  <si>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</si>
  <si>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</si>
  <si>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</si>
  <si>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</si>
  <si>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</si>
  <si>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</si>
  <si>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</si>
  <si>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</si>
  <si>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</si>
  <si>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</si>
  <si>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</si>
  <si>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</si>
  <si>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</si>
  <si>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</si>
  <si>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</si>
  <si>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</si>
  <si>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</si>
  <si>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</si>
  <si>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</si>
  <si>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</si>
  <si>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</si>
  <si>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</si>
  <si>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</si>
  <si>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</si>
  <si>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</si>
  <si>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</si>
  <si>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</si>
  <si>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</si>
  <si>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</si>
  <si>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</si>
  <si>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</si>
  <si>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</si>
  <si>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</si>
  <si>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</si>
  <si>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</si>
  <si>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</si>
  <si>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</si>
  <si>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</si>
  <si>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</si>
  <si>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</si>
  <si>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</si>
  <si>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</si>
  <si>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</si>
  <si>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</si>
  <si>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</si>
  <si>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</si>
  <si>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</si>
  <si>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</si>
  <si>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</si>
  <si>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</si>
  <si>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</si>
  <si>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</si>
  <si>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</si>
  <si>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</si>
  <si>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</si>
  <si>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</si>
  <si>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</si>
  <si>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</si>
  <si>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</si>
  <si>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</si>
  <si>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</si>
  <si>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</si>
  <si>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</si>
  <si>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</si>
  <si>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</si>
  <si>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</si>
  <si>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</si>
  <si>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</si>
  <si>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</si>
  <si>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</si>
  <si>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</si>
  <si>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</si>
  <si>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</si>
  <si>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</si>
  <si>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</si>
  <si>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</si>
  <si>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</si>
  <si>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</si>
  <si>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</si>
  <si>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</si>
  <si>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</si>
  <si>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</si>
  <si>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</si>
  <si>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</si>
  <si>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</si>
  <si>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</si>
  <si>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</si>
  <si>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</si>
  <si>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</si>
  <si>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</si>
  <si>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</si>
  <si>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</si>
  <si>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</si>
  <si>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</si>
  <si>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</si>
  <si>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</si>
  <si>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</si>
  <si>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</si>
  <si>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</si>
  <si>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</si>
  <si>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</si>
  <si>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</si>
  <si>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</si>
  <si>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</si>
  <si>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</si>
  <si>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</si>
  <si>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</si>
  <si>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</si>
  <si>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</si>
  <si>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</si>
  <si>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</si>
  <si>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</si>
  <si>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</si>
  <si>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</si>
  <si>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</si>
  <si>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</si>
  <si>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</si>
  <si>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</si>
  <si>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</si>
  <si>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</si>
  <si>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</si>
  <si>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</si>
  <si>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</si>
  <si>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</si>
  <si>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</si>
  <si>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</si>
  <si>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</si>
  <si>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</si>
  <si>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</si>
  <si>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</si>
  <si>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</si>
  <si>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</si>
  <si>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</si>
  <si>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</si>
  <si>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</si>
  <si>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</si>
  <si>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</si>
  <si>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</si>
  <si>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</si>
  <si>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</si>
  <si>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</si>
  <si>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</si>
  <si>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</si>
  <si>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</si>
  <si>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</si>
  <si>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</si>
  <si>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</si>
  <si>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</si>
  <si>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</si>
  <si>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</si>
  <si>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</si>
  <si>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</si>
  <si>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</si>
  <si>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</si>
  <si>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</si>
  <si>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</si>
  <si>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</si>
  <si>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</si>
  <si>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</si>
  <si>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</si>
  <si>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</si>
  <si>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</si>
  <si>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</si>
  <si>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</si>
  <si>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</si>
  <si>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</si>
  <si>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</si>
  <si>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</si>
  <si>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</si>
  <si>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</si>
  <si>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</si>
  <si>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</si>
  <si>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</si>
  <si>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</si>
  <si>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</si>
  <si>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</si>
  <si>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</si>
  <si>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</si>
  <si>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</si>
  <si>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</si>
  <si>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</si>
  <si>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</si>
  <si>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</si>
  <si>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</si>
  <si>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</si>
  <si>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</si>
  <si>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</si>
  <si>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</si>
  <si>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</si>
  <si>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</si>
  <si>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</si>
  <si>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</si>
  <si>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</si>
  <si>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</si>
  <si>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</si>
  <si>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</si>
  <si>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</si>
  <si>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</si>
  <si>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</si>
  <si>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</si>
  <si>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</si>
  <si>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</si>
  <si>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</si>
  <si>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</si>
  <si>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</si>
  <si>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</si>
  <si>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</si>
  <si>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</si>
  <si>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</si>
  <si>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</si>
  <si>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</si>
  <si>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</si>
  <si>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</si>
  <si>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</si>
  <si>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</si>
  <si>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</si>
  <si>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</si>
  <si>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</si>
  <si>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</si>
  <si>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</si>
  <si>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</si>
  <si>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</si>
  <si>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</si>
  <si>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</si>
  <si>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</si>
  <si>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</si>
  <si>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</si>
  <si>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</si>
  <si>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</si>
  <si>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</si>
  <si>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</si>
  <si>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</si>
  <si>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</si>
  <si>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</si>
  <si>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</si>
  <si>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</si>
  <si>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</si>
  <si>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</si>
  <si>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</si>
  <si>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</si>
  <si>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</si>
  <si>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</si>
  <si>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</si>
  <si>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</si>
  <si>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</si>
  <si>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</si>
  <si>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</si>
  <si>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</si>
  <si>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</si>
  <si>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</si>
  <si>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</si>
  <si>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</si>
  <si>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</si>
  <si>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</si>
  <si>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</si>
  <si>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</si>
  <si>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</si>
  <si>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</si>
  <si>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</si>
  <si>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</si>
  <si>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</si>
  <si>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</si>
  <si>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</si>
  <si>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</si>
  <si>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</si>
  <si>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</si>
  <si>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</si>
  <si>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</si>
  <si>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</si>
  <si>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</si>
  <si>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</si>
  <si>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</si>
  <si>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</si>
  <si>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</si>
  <si>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</si>
  <si>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</si>
  <si>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</si>
  <si>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</si>
  <si>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</si>
  <si>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</si>
  <si>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</si>
  <si>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</si>
  <si>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</si>
  <si>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</si>
  <si>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</si>
  <si>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</si>
  <si>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</si>
  <si>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</si>
  <si>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</si>
  <si>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</si>
  <si>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</si>
  <si>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</si>
  <si>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</si>
  <si>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</si>
  <si>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</si>
  <si>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</si>
  <si>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</si>
  <si>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</si>
  <si>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</si>
  <si>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</si>
  <si>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</si>
  <si>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</si>
  <si>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</si>
  <si>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</si>
  <si>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</si>
  <si>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</si>
  <si>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</si>
  <si>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</si>
  <si>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</si>
  <si>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</si>
  <si>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</si>
  <si>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</si>
  <si>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</si>
  <si>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</si>
  <si>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</si>
  <si>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</si>
  <si>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</si>
  <si>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</si>
  <si>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</si>
  <si>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</si>
  <si>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</si>
  <si>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</si>
  <si>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</si>
  <si>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</si>
  <si>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</si>
  <si>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</si>
  <si>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</si>
  <si>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</si>
  <si>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</si>
  <si>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</si>
  <si>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</si>
  <si>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</si>
  <si>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</si>
  <si>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</si>
  <si>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</si>
  <si>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</si>
  <si>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</si>
  <si>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</si>
  <si>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</si>
  <si>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</si>
  <si>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</si>
  <si>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</si>
  <si>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</si>
  <si>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</si>
  <si>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</si>
  <si>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</si>
  <si>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</si>
  <si>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</si>
  <si>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</si>
  <si>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</si>
  <si>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</si>
  <si>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</si>
  <si>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</si>
  <si>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</si>
  <si>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</si>
  <si>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</si>
  <si>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</si>
  <si>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</si>
  <si>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</si>
  <si>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</si>
  <si>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</si>
  <si>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</si>
  <si>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</si>
  <si>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</si>
  <si>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</si>
  <si>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</si>
  <si>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</si>
  <si>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</si>
  <si>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</si>
  <si>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</si>
  <si>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</si>
  <si>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</si>
  <si>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</si>
  <si>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</si>
  <si>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</si>
  <si>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</si>
  <si>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</si>
  <si>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</si>
  <si>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</si>
  <si>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</si>
  <si>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</si>
  <si>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</si>
  <si>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</si>
  <si>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</si>
  <si>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</si>
  <si>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</si>
  <si>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</si>
  <si>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</si>
  <si>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</si>
  <si>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</si>
  <si>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</si>
  <si>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</si>
  <si>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</si>
  <si>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</si>
  <si>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</si>
  <si>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</si>
  <si>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</si>
  <si>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</si>
  <si>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</si>
  <si>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</si>
  <si>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</si>
  <si>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</si>
  <si>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</si>
  <si>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</si>
  <si>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</si>
  <si>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</si>
  <si>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</si>
  <si>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</si>
  <si>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</si>
  <si>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</si>
  <si>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</si>
  <si>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</si>
  <si>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</si>
  <si>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</si>
  <si>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</si>
  <si>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</si>
  <si>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</si>
  <si>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</si>
  <si>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</si>
  <si>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</si>
  <si>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</si>
  <si>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</si>
  <si>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</si>
  <si>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</si>
  <si>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</si>
  <si>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</si>
  <si>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</si>
  <si>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</si>
  <si>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</si>
  <si>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</si>
  <si>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</si>
  <si>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</si>
  <si>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</si>
  <si>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</si>
  <si>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</si>
  <si>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</si>
  <si>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</si>
  <si>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</si>
  <si>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</si>
  <si>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</si>
  <si>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</si>
  <si>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</si>
  <si>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</si>
  <si>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</si>
  <si>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</si>
  <si>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</si>
  <si>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</si>
  <si>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</si>
  <si>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</si>
  <si>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</si>
  <si>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</si>
  <si>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</si>
  <si>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</si>
  <si>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</si>
  <si>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</si>
  <si>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</si>
  <si>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</si>
  <si>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</si>
  <si>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</si>
  <si>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</si>
  <si>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</si>
  <si>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</si>
  <si>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</si>
  <si>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</si>
  <si>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</si>
  <si>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</si>
  <si>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</si>
  <si>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</si>
  <si>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</si>
  <si>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</si>
  <si>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</si>
  <si>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</si>
  <si>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</si>
  <si>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</si>
  <si>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</si>
  <si>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</si>
  <si>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</si>
  <si>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</si>
  <si>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</si>
  <si>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</si>
  <si>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</si>
  <si>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</si>
  <si>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</si>
  <si>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</si>
  <si>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</si>
  <si>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</si>
  <si>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</si>
  <si>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</si>
  <si>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</si>
  <si>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</si>
  <si>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</si>
  <si>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</si>
  <si>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</si>
  <si>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</si>
  <si>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</si>
  <si>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</si>
  <si>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</si>
  <si>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</si>
  <si>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</si>
  <si>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</si>
  <si>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</si>
  <si>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</si>
  <si>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</si>
  <si>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</si>
  <si>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</si>
  <si>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</si>
  <si>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</si>
  <si>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</si>
  <si>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</si>
  <si>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</si>
  <si>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</si>
  <si>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</si>
  <si>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</si>
  <si>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</si>
  <si>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</si>
  <si>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</si>
  <si>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</si>
  <si>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</si>
  <si>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</si>
  <si>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</si>
  <si>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</si>
  <si>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</si>
  <si>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</si>
  <si>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</si>
  <si>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</si>
  <si>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</si>
  <si>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</si>
  <si>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</si>
  <si>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</si>
  <si>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</si>
  <si>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</si>
  <si>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</si>
  <si>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</si>
  <si>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</si>
  <si>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</si>
  <si>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</si>
  <si>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</si>
  <si>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</si>
  <si>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</si>
  <si>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</si>
  <si>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</si>
  <si>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</si>
  <si>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</si>
  <si>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</si>
  <si>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</si>
  <si>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</si>
  <si>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</si>
  <si>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</si>
  <si>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</si>
  <si>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</si>
  <si>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</si>
  <si>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</si>
  <si>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</si>
  <si>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</si>
  <si>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</si>
  <si>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</si>
  <si>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</si>
  <si>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</si>
  <si>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</si>
  <si>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</si>
  <si>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</si>
  <si>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</si>
  <si>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</si>
  <si>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</si>
  <si>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</si>
  <si>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</si>
  <si>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</si>
  <si>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</si>
  <si>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</si>
  <si>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</si>
  <si>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</si>
  <si>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</si>
  <si>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</si>
  <si>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</si>
  <si>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</si>
  <si>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</si>
  <si>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</si>
  <si>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</si>
  <si>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</si>
  <si>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</si>
  <si>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</si>
  <si>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</si>
  <si>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</si>
  <si>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</si>
  <si>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</si>
  <si>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</si>
  <si>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</si>
  <si>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</si>
  <si>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</si>
  <si>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</si>
  <si>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</si>
  <si>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</si>
  <si>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</si>
  <si>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</si>
  <si>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</si>
  <si>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</si>
  <si>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</si>
  <si>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</si>
  <si>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</si>
  <si>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</si>
  <si>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</si>
  <si>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</si>
  <si>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</si>
  <si>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</si>
  <si>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</si>
  <si>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</si>
  <si>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</si>
  <si>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</si>
  <si>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</si>
  <si>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</si>
  <si>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</si>
  <si>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</si>
  <si>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</si>
  <si>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</si>
  <si>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</si>
  <si>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</si>
  <si>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</si>
  <si>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</si>
  <si>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</si>
  <si>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</si>
  <si>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</si>
  <si>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</si>
  <si>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</si>
  <si>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</si>
  <si>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</si>
  <si>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</si>
  <si>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</si>
  <si>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</si>
  <si>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</si>
  <si>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</si>
  <si>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</si>
  <si>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</si>
  <si>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</si>
  <si>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</si>
  <si>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</si>
  <si>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</si>
  <si>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</si>
  <si>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</si>
  <si>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</si>
  <si>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</si>
  <si>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</si>
  <si>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</si>
  <si>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</si>
  <si>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</si>
  <si>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</si>
  <si>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</si>
  <si>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</si>
  <si>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</si>
  <si>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</si>
  <si>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</si>
  <si>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</si>
  <si>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</si>
  <si>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</si>
  <si>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</si>
  <si>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</si>
  <si>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</si>
  <si>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</si>
  <si>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</si>
  <si>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</si>
  <si>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</si>
  <si>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</si>
  <si>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</si>
  <si>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</si>
  <si>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</si>
  <si>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</si>
  <si>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</si>
  <si>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</si>
  <si>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</si>
  <si>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</si>
  <si>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</si>
  <si>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</si>
  <si>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</si>
  <si>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</si>
  <si>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</si>
  <si>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</si>
  <si>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</si>
  <si>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</si>
  <si>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</si>
  <si>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</si>
  <si>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</si>
  <si>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</si>
  <si>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</si>
  <si>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</si>
  <si>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</si>
  <si>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</si>
  <si>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</si>
  <si>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</si>
  <si>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</si>
  <si>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</si>
  <si>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</si>
  <si>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</si>
  <si>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</si>
  <si>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</si>
  <si>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</si>
  <si>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</si>
  <si>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</si>
  <si>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</si>
  <si>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</si>
  <si>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</si>
  <si>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</si>
  <si>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</si>
  <si>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</si>
  <si>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</si>
  <si>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</si>
  <si>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</si>
  <si>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</si>
  <si>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</si>
  <si>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</si>
  <si>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</si>
  <si>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</si>
  <si>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</si>
  <si>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</si>
  <si>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</si>
  <si>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</si>
  <si>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</si>
  <si>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</si>
  <si>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</si>
  <si>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</si>
  <si>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</si>
  <si>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</si>
  <si>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</si>
  <si>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</si>
  <si>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</si>
  <si>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</si>
  <si>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</si>
  <si>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</si>
  <si>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</si>
  <si>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</si>
  <si>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</si>
  <si>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</si>
  <si>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</si>
  <si>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</si>
  <si>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</si>
  <si>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</si>
  <si>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</si>
  <si>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</si>
  <si>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</si>
  <si>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</si>
  <si>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</si>
  <si>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</si>
  <si>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</si>
  <si>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</si>
  <si>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</si>
  <si>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</si>
  <si>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</si>
  <si>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</si>
  <si>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</si>
  <si>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</si>
  <si>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</si>
  <si>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</si>
  <si>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</si>
  <si>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</si>
  <si>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</si>
  <si>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</si>
  <si>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</si>
  <si>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</si>
  <si>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</si>
  <si>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</si>
  <si>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</si>
  <si>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</si>
  <si>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</si>
  <si>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</si>
  <si>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</si>
  <si>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</si>
  <si>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</si>
  <si>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</si>
  <si>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</si>
  <si>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</si>
  <si>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</si>
  <si>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</si>
  <si>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</si>
  <si>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</si>
  <si>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</si>
  <si>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</si>
  <si>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</si>
  <si>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</si>
  <si>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</si>
  <si>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</si>
  <si>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</si>
  <si>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</si>
  <si>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</si>
  <si>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</si>
  <si>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</si>
  <si>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</si>
  <si>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</si>
  <si>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</si>
  <si>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</si>
  <si>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</si>
  <si>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</si>
  <si>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</si>
  <si>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</si>
  <si>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</si>
  <si>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</si>
  <si>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</si>
  <si>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</si>
  <si>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</si>
  <si>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</si>
  <si>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</si>
  <si>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</si>
  <si>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</si>
  <si>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</si>
  <si>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</si>
  <si>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</si>
  <si>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</si>
  <si>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</si>
  <si>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</si>
  <si>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</si>
  <si>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</si>
  <si>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</si>
  <si>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</si>
  <si>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</si>
  <si>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</si>
  <si>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</si>
  <si>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</si>
  <si>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</si>
  <si>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</si>
  <si>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</si>
  <si>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</si>
  <si>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</si>
  <si>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</si>
  <si>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</si>
  <si>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</si>
  <si>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</si>
  <si>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</si>
  <si>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</si>
  <si>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</si>
  <si>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</si>
  <si>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</si>
  <si>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</si>
  <si>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</si>
  <si>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</si>
  <si>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</si>
  <si>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</si>
  <si>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</si>
  <si>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</si>
  <si>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</si>
  <si>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</si>
  <si>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</si>
  <si>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</si>
  <si>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</si>
  <si>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</si>
  <si>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</si>
  <si>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</si>
  <si>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</si>
  <si>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</si>
  <si>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</si>
  <si>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</si>
  <si>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</si>
  <si>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</si>
  <si>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</si>
  <si>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</si>
  <si>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</si>
  <si>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</si>
  <si>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</si>
  <si>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</si>
  <si>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</si>
  <si>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</si>
  <si>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</si>
  <si>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</si>
  <si>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</si>
  <si>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</si>
  <si>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</si>
  <si>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</si>
  <si>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</si>
  <si>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</si>
  <si>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</si>
  <si>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</si>
  <si>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</si>
  <si>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</si>
  <si>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</si>
  <si>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</si>
  <si>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</si>
  <si>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</si>
  <si>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</si>
  <si>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</si>
  <si>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</si>
  <si>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</si>
  <si>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</si>
  <si>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</si>
  <si>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</si>
  <si>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</si>
  <si>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</si>
  <si>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</si>
  <si>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</si>
  <si>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</si>
  <si>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</si>
  <si>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</si>
  <si>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</si>
  <si>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</si>
  <si>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</si>
  <si>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</si>
  <si>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</si>
  <si>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</si>
  <si>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</si>
  <si>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</si>
  <si>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</si>
  <si>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</si>
  <si>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</si>
  <si>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</si>
  <si>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</si>
  <si>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</si>
  <si>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</si>
  <si>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</si>
  <si>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</si>
  <si>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</si>
  <si>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</si>
  <si>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</si>
  <si>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</si>
  <si>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</si>
  <si>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</si>
  <si>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</si>
  <si>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</si>
  <si>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</si>
  <si>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</si>
  <si>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</si>
  <si>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</si>
  <si>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</si>
  <si>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</si>
  <si>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</si>
  <si>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</si>
  <si>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</si>
  <si>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</si>
  <si>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</si>
  <si>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</si>
  <si>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</si>
  <si>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</si>
  <si>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</si>
  <si>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</si>
  <si>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</si>
  <si>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</si>
  <si>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</si>
  <si>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</si>
  <si>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</si>
  <si>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</si>
  <si>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</si>
  <si>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</si>
  <si>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</si>
  <si>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</si>
  <si>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</si>
  <si>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</si>
  <si>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</si>
  <si>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</si>
  <si>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</si>
  <si>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</si>
  <si>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</si>
  <si>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</si>
  <si>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</si>
  <si>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</si>
  <si>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</si>
  <si>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</si>
  <si>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</si>
  <si>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</si>
  <si>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</si>
  <si>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</si>
  <si>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</si>
  <si>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</si>
  <si>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</si>
  <si>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</si>
  <si>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</si>
  <si>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</si>
  <si>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</si>
  <si>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</si>
  <si>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</si>
  <si>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</si>
  <si>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</si>
  <si>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</si>
  <si>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</si>
  <si>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</si>
  <si>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</si>
  <si>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</si>
  <si>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</si>
  <si>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</si>
  <si>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</si>
  <si>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</si>
  <si>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</si>
  <si>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</si>
  <si>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</si>
  <si>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</si>
  <si>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</si>
  <si>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</si>
  <si>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</si>
  <si>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</si>
  <si>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</si>
  <si>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</si>
  <si>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</si>
  <si>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</si>
  <si>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</si>
  <si>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</si>
  <si>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</si>
  <si>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</si>
  <si>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</si>
  <si>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</si>
  <si>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</si>
  <si>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</si>
  <si>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</si>
  <si>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</si>
  <si>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</si>
  <si>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</si>
  <si>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</si>
  <si>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</si>
  <si>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</si>
  <si>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</si>
  <si>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</si>
  <si>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</si>
  <si>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</si>
  <si>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</si>
  <si>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</si>
  <si>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</si>
  <si>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</si>
  <si>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</si>
  <si>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</si>
  <si>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</si>
  <si>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</si>
  <si>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</si>
  <si>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</si>
  <si>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</si>
  <si>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</si>
  <si>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</si>
  <si>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</si>
  <si>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</si>
  <si>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</si>
  <si>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</si>
  <si>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</si>
  <si>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</si>
  <si>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</si>
  <si>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</si>
  <si>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</si>
  <si>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</si>
  <si>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</si>
  <si>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</si>
  <si>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</si>
  <si>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</si>
  <si>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</si>
  <si>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</si>
  <si>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</si>
  <si>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</si>
  <si>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</si>
  <si>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</si>
  <si>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</si>
  <si>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</si>
  <si>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</si>
  <si>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</si>
  <si>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</si>
  <si>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</si>
  <si>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</si>
  <si>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</si>
  <si>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</si>
  <si>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</si>
  <si>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</si>
  <si>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</si>
  <si>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</si>
  <si>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</si>
  <si>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</si>
  <si>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</si>
  <si>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</si>
  <si>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</si>
  <si>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</si>
  <si>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</si>
  <si>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</si>
  <si>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</si>
  <si>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</si>
  <si>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</si>
  <si>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</si>
  <si>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</si>
  <si>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</si>
  <si>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</si>
  <si>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</si>
  <si>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</si>
  <si>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</si>
  <si>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</si>
  <si>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</si>
  <si>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</si>
  <si>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</si>
  <si>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</si>
  <si>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</si>
  <si>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</si>
  <si>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</si>
  <si>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</si>
  <si>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</si>
  <si>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</si>
  <si>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</si>
  <si>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</si>
  <si>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</si>
  <si>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</si>
  <si>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</si>
  <si>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</si>
  <si>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</si>
  <si>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</si>
  <si>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</si>
  <si>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</si>
  <si>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</si>
  <si>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</si>
  <si>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</si>
  <si>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</si>
  <si>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</si>
  <si>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</si>
  <si>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</si>
  <si>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</si>
  <si>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</si>
  <si>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</si>
  <si>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</si>
  <si>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</si>
  <si>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</si>
  <si>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</si>
  <si>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</si>
  <si>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</si>
  <si>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</si>
  <si>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</si>
  <si>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</si>
  <si>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</si>
  <si>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</si>
  <si>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</si>
  <si>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</si>
  <si>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</si>
  <si>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</si>
  <si>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</si>
  <si>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</si>
  <si>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</si>
  <si>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</si>
  <si>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</si>
  <si>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</si>
  <si>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</si>
  <si>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</si>
  <si>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</si>
  <si>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</si>
  <si>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</si>
  <si>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</si>
  <si>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</si>
  <si>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</si>
  <si>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</si>
  <si>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</si>
  <si>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</si>
  <si>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</si>
  <si>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</si>
  <si>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</si>
  <si>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</si>
  <si>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</si>
  <si>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</si>
  <si>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</si>
  <si>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</si>
  <si>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</si>
  <si>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</si>
  <si>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</si>
  <si>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</si>
  <si>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</si>
  <si>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</si>
  <si>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</si>
  <si>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</si>
  <si>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</si>
  <si>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</si>
  <si>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</si>
  <si>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</si>
  <si>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</si>
  <si>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</si>
  <si>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</si>
  <si>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</si>
  <si>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</si>
  <si>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</si>
  <si>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</si>
  <si>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</si>
  <si>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</si>
  <si>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</si>
  <si>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</si>
  <si>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</si>
  <si>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</si>
  <si>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</si>
  <si>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</si>
  <si>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</si>
  <si>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</si>
  <si>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</si>
  <si>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</si>
  <si>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</si>
  <si>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</si>
  <si>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</si>
  <si>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</si>
  <si>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</si>
  <si>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</si>
  <si>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</si>
  <si>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</si>
  <si>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</si>
  <si>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</si>
  <si>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</si>
  <si>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</si>
  <si>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</si>
  <si>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</si>
  <si>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</si>
  <si>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</si>
  <si>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</si>
  <si>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</si>
  <si>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</si>
  <si>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</si>
  <si>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</si>
  <si>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</si>
  <si>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</si>
  <si>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</si>
  <si>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</si>
  <si>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</si>
  <si>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</si>
  <si>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</si>
  <si>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</si>
  <si>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</si>
  <si>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</si>
  <si>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</si>
  <si>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</si>
  <si>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</si>
  <si>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</si>
  <si>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</si>
  <si>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</si>
  <si>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</si>
  <si>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</si>
  <si>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</si>
  <si>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</si>
  <si>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</si>
  <si>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</si>
  <si>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</si>
  <si>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</si>
  <si>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</si>
  <si>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</si>
  <si>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</si>
  <si>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</si>
  <si>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</si>
  <si>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</si>
  <si>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</si>
  <si>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</si>
  <si>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</si>
  <si>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</si>
  <si>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</si>
  <si>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</si>
  <si>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</si>
  <si>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</si>
  <si>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</si>
  <si>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</si>
  <si>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</si>
  <si>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</si>
  <si>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</si>
  <si>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</si>
  <si>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</si>
  <si>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</si>
  <si>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</si>
  <si>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</si>
  <si>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</si>
  <si>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</si>
  <si>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</si>
  <si>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</si>
  <si>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</si>
  <si>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</si>
  <si>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</si>
  <si>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</si>
  <si>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</si>
  <si>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</si>
  <si>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</si>
  <si>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</si>
  <si>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</si>
  <si>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</si>
  <si>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</si>
  <si>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</si>
  <si>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</si>
  <si>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</si>
  <si>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</si>
  <si>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</si>
  <si>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</si>
  <si>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</si>
  <si>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</si>
  <si>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</si>
  <si>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</si>
  <si>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</si>
  <si>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</si>
  <si>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</si>
  <si>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</si>
  <si>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</si>
  <si>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</si>
  <si>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</si>
  <si>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</si>
  <si>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</si>
  <si>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</si>
  <si>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</si>
  <si>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</si>
  <si>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</si>
  <si>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</si>
  <si>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</si>
  <si>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</si>
  <si>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</si>
  <si>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</si>
  <si>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</si>
  <si>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</si>
  <si>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</si>
  <si>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</si>
  <si>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</si>
  <si>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</si>
  <si>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</si>
  <si>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</si>
  <si>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</si>
  <si>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</si>
  <si>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</si>
  <si>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</si>
  <si>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</si>
  <si>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</si>
  <si>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</si>
  <si>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</si>
  <si>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</si>
  <si>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</si>
  <si>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</si>
  <si>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</si>
  <si>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</si>
  <si>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</si>
  <si>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</si>
  <si>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</si>
  <si>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</si>
  <si>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</si>
  <si>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</si>
  <si>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</si>
  <si>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</si>
  <si>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</si>
  <si>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</si>
  <si>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</si>
  <si>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</si>
  <si>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</si>
  <si>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</si>
  <si>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</si>
  <si>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</si>
  <si>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</si>
  <si>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</si>
  <si>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</si>
  <si>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</si>
  <si>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</si>
  <si>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</si>
  <si>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</si>
  <si>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</si>
  <si>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</si>
  <si>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</si>
  <si>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</si>
  <si>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</si>
  <si>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</si>
  <si>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</si>
  <si>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</si>
  <si>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</si>
  <si>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</si>
  <si>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</si>
  <si>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</si>
  <si>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</si>
  <si>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</si>
  <si>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</si>
  <si>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</si>
  <si>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</si>
  <si>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</si>
  <si>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</si>
  <si>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</si>
  <si>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</si>
  <si>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</si>
  <si>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</si>
  <si>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</si>
  <si>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</si>
  <si>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</si>
  <si>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</si>
  <si>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</si>
  <si>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</si>
  <si>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</si>
  <si>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</si>
  <si>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</si>
  <si>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</si>
  <si>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</si>
  <si>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</si>
  <si>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</si>
  <si>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</si>
  <si>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</si>
  <si>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</si>
  <si>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</si>
  <si>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</si>
  <si>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</si>
  <si>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</si>
  <si>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</si>
  <si>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</si>
  <si>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</si>
  <si>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</si>
  <si>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</si>
  <si>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</si>
  <si>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</si>
  <si>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</si>
  <si>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</si>
  <si>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</si>
  <si>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</si>
  <si>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</si>
  <si>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</si>
  <si>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</si>
  <si>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</si>
  <si>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</si>
  <si>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</si>
  <si>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</si>
  <si>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</si>
  <si>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</si>
  <si>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</si>
  <si>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</si>
  <si>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</si>
  <si>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</si>
  <si>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</si>
  <si>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</si>
  <si>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</si>
  <si>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</si>
  <si>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</si>
  <si>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</si>
  <si>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</si>
  <si>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</si>
  <si>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</si>
  <si>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</si>
  <si>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</si>
  <si>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</si>
  <si>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</si>
  <si>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</si>
  <si>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</si>
  <si>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</si>
  <si>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</si>
  <si>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</si>
  <si>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</si>
  <si>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</si>
  <si>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</si>
  <si>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</si>
  <si>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</si>
  <si>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</si>
  <si>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</si>
  <si>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</si>
  <si>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</si>
  <si>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</si>
  <si>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</si>
  <si>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</si>
  <si>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</si>
  <si>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</si>
  <si>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</si>
  <si>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</si>
  <si>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</si>
  <si>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</si>
  <si>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</si>
  <si>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</si>
  <si>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</si>
  <si>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</si>
  <si>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</si>
  <si>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</si>
  <si>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</si>
  <si>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</si>
  <si>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</si>
  <si>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</si>
  <si>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</si>
  <si>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</si>
  <si>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</si>
  <si>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</si>
  <si>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</si>
  <si>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</si>
  <si>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</si>
  <si>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</si>
  <si>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</si>
  <si>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</si>
  <si>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</si>
  <si>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</si>
  <si>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</si>
  <si>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</si>
  <si>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</si>
  <si>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</si>
  <si>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</si>
  <si>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</si>
  <si>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</si>
  <si>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</si>
  <si>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</si>
  <si>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</si>
  <si>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</si>
  <si>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</si>
  <si>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</si>
  <si>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</si>
  <si>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</si>
  <si>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</si>
  <si>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</si>
  <si>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</si>
  <si>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</si>
  <si>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</si>
  <si>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</si>
  <si>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</si>
  <si>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</si>
  <si>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</si>
  <si>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</si>
  <si>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</si>
  <si>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</si>
  <si>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</si>
  <si>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</si>
  <si>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</si>
  <si>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</si>
  <si>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</si>
  <si>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</si>
  <si>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</si>
  <si>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</si>
  <si>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</si>
  <si>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</si>
  <si>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</si>
  <si>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</si>
  <si>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</si>
  <si>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</si>
  <si>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</si>
  <si>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</si>
  <si>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</si>
  <si>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</si>
  <si>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</si>
  <si>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</si>
  <si>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</si>
  <si>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</si>
  <si>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</si>
  <si>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</si>
  <si>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</si>
  <si>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</si>
  <si>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</si>
  <si>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</si>
  <si>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</si>
  <si>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</si>
  <si>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</si>
  <si>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</si>
  <si>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</si>
  <si>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</si>
  <si>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</si>
  <si>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</si>
  <si>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</si>
  <si>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</si>
  <si>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</si>
  <si>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</si>
  <si>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</si>
  <si>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</si>
  <si>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</si>
  <si>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</si>
  <si>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</si>
  <si>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</si>
  <si>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</si>
  <si>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</si>
  <si>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</si>
  <si>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</si>
  <si>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</si>
  <si>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</si>
  <si>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</si>
  <si>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</si>
  <si>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</si>
  <si>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</si>
  <si>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</si>
  <si>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</si>
  <si>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</si>
  <si>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</si>
  <si>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</si>
  <si>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</si>
  <si>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</si>
  <si>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</si>
  <si>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</si>
  <si>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</si>
  <si>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</si>
  <si>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</si>
  <si>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</si>
  <si>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</si>
  <si>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</si>
  <si>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</si>
  <si>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</si>
  <si>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</si>
  <si>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</si>
  <si>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</si>
  <si>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</si>
  <si>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</si>
  <si>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</si>
  <si>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</si>
  <si>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</si>
  <si>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</si>
  <si>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</si>
  <si>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</si>
  <si>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</si>
  <si>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</si>
  <si>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</si>
  <si>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</si>
  <si>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</si>
  <si>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</si>
  <si>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</si>
  <si>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</si>
  <si>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</si>
  <si>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</si>
  <si>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</si>
  <si>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</si>
  <si>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</si>
  <si>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</si>
  <si>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</si>
  <si>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</si>
  <si>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</si>
  <si>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</si>
  <si>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</si>
  <si>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</si>
  <si>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</si>
  <si>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</si>
  <si>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</si>
  <si>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</si>
  <si>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</si>
  <si>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</si>
  <si>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</si>
  <si>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</si>
  <si>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</si>
  <si>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</si>
  <si>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</si>
  <si>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</si>
  <si>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</si>
  <si>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</si>
  <si>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</si>
  <si>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</si>
  <si>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</si>
  <si>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</si>
  <si>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</si>
  <si>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</si>
  <si>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</si>
  <si>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</si>
  <si>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</si>
  <si>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</si>
  <si>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</si>
  <si>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</si>
  <si>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</si>
  <si>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</si>
  <si>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</si>
  <si>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</si>
  <si>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</si>
  <si>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</si>
  <si>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</si>
  <si>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</si>
  <si>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</si>
  <si>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</si>
  <si>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</si>
  <si>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</si>
  <si>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</si>
  <si>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</si>
  <si>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</si>
  <si>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</si>
  <si>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</si>
  <si>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</si>
  <si>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</si>
  <si>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</si>
  <si>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</si>
  <si>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</si>
  <si>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</si>
  <si>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</si>
  <si>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</si>
  <si>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</si>
  <si>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</si>
  <si>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</si>
  <si>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</si>
  <si>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</si>
  <si>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</si>
  <si>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</si>
  <si>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</si>
  <si>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</si>
  <si>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</si>
  <si>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</si>
  <si>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</si>
  <si>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</si>
  <si>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</si>
  <si>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</si>
  <si>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</si>
  <si>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</si>
  <si>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</si>
  <si>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</si>
  <si>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</si>
  <si>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</si>
  <si>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</si>
  <si>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</si>
  <si>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</si>
  <si>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</si>
  <si>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</si>
  <si>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</si>
  <si>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</si>
  <si>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</si>
  <si>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</si>
  <si>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</si>
  <si>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</si>
  <si>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</si>
  <si>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</si>
  <si>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</si>
  <si>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</si>
  <si>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</si>
  <si>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</si>
  <si>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</si>
  <si>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</si>
  <si>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</si>
  <si>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</si>
  <si>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</si>
  <si>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</si>
  <si>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</si>
  <si>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</si>
  <si>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</si>
  <si>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</si>
  <si>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</si>
  <si>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</si>
  <si>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</si>
  <si>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</si>
  <si>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</si>
  <si>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</si>
  <si>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</si>
  <si>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</si>
  <si>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</si>
  <si>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</si>
  <si>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</si>
  <si>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</si>
  <si>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</si>
  <si>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</si>
  <si>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</si>
  <si>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</si>
  <si>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</si>
  <si>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</si>
  <si>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</si>
  <si>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</si>
  <si>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</si>
  <si>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</si>
  <si>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</si>
  <si>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</si>
  <si>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</si>
  <si>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</si>
  <si>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</si>
  <si>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</si>
  <si>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</si>
  <si>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</si>
  <si>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</si>
  <si>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</si>
  <si>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</si>
  <si>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</si>
  <si>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</si>
  <si>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</si>
  <si>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</si>
  <si>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</si>
  <si>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</si>
  <si>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</si>
  <si>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</si>
  <si>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</si>
  <si>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</si>
  <si>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</si>
  <si>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</si>
  <si>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</si>
  <si>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</si>
  <si>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</si>
  <si>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</si>
  <si>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</si>
  <si>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</si>
  <si>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</si>
  <si>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</si>
  <si>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</si>
  <si>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</si>
  <si>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</si>
  <si>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</si>
  <si>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</si>
  <si>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</si>
  <si>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</si>
  <si>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</si>
  <si>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</si>
  <si>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</si>
  <si>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</si>
  <si>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</si>
  <si>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</si>
  <si>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</si>
  <si>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</si>
  <si>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</si>
  <si>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</si>
  <si>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</si>
  <si>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</si>
  <si>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</si>
  <si>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</si>
  <si>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</si>
  <si>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</si>
  <si>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</si>
  <si>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</si>
  <si>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</si>
  <si>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</si>
  <si>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</si>
  <si>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</si>
  <si>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</si>
  <si>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</si>
  <si>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</si>
  <si>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</si>
  <si>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</si>
  <si>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</si>
  <si>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</si>
  <si>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</si>
  <si>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</si>
  <si>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</si>
  <si>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</si>
  <si>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</si>
  <si>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</si>
  <si>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</si>
  <si>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</si>
  <si>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</si>
  <si>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</si>
  <si>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</si>
  <si>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</si>
  <si>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</si>
  <si>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</si>
  <si>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</si>
  <si>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</si>
  <si>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</si>
  <si>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</si>
  <si>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</si>
  <si>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</si>
  <si>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</si>
  <si>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</si>
  <si>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</si>
  <si>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</si>
  <si>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</si>
  <si>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</si>
  <si>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</si>
  <si>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</si>
  <si>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</si>
  <si>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</si>
  <si>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</si>
  <si>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</si>
  <si>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</si>
  <si>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</si>
  <si>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</si>
  <si>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</si>
  <si>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</si>
  <si>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</si>
  <si>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</si>
  <si>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</si>
  <si>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</si>
  <si>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</si>
  <si>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</si>
  <si>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</si>
  <si>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</si>
  <si>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</si>
  <si>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</si>
  <si>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</si>
  <si>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</si>
  <si>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</si>
  <si>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</si>
  <si>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</si>
  <si>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</si>
  <si>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</si>
  <si>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</si>
  <si>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</si>
  <si>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</si>
  <si>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</si>
  <si>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</si>
  <si>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</si>
  <si>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</si>
  <si>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</si>
  <si>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</si>
  <si>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</si>
  <si>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</si>
  <si>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</si>
  <si>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</si>
  <si>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</si>
  <si>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</si>
  <si>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</si>
  <si>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</si>
  <si>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</si>
  <si>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</si>
  <si>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</si>
  <si>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</si>
  <si>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</si>
  <si>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</si>
  <si>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</si>
  <si>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</si>
  <si>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</si>
  <si>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</si>
  <si>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</si>
  <si>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</si>
  <si>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</si>
  <si>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</si>
  <si>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</si>
  <si>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</si>
  <si>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</si>
  <si>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</si>
  <si>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</si>
  <si>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</si>
  <si>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</si>
  <si>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</si>
  <si>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</si>
  <si>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</si>
  <si>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</si>
  <si>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</si>
  <si>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</si>
  <si>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</si>
  <si>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</si>
  <si>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</si>
  <si>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</si>
  <si>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</si>
  <si>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</si>
  <si>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</si>
  <si>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</si>
  <si>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</si>
  <si>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</si>
  <si>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</si>
  <si>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</si>
  <si>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</si>
  <si>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</si>
  <si>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</si>
  <si>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</si>
  <si>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</si>
  <si>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</si>
  <si>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</si>
  <si>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</si>
  <si>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</si>
  <si>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</si>
  <si>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</si>
  <si>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</si>
  <si>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</si>
  <si>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</si>
  <si>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</si>
  <si>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</si>
  <si>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</si>
  <si>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</si>
  <si>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</si>
  <si>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</si>
  <si>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</si>
  <si>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</si>
  <si>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</si>
  <si>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</si>
  <si>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</si>
  <si>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</si>
  <si>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</si>
  <si>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</si>
  <si>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</si>
  <si>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</si>
  <si>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</si>
  <si>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</si>
  <si>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</si>
  <si>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</si>
  <si>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</si>
  <si>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</si>
  <si>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</si>
  <si>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</si>
  <si>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</si>
  <si>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</si>
  <si>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</si>
  <si>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</si>
  <si>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</si>
  <si>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</si>
  <si>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</si>
  <si>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</si>
  <si>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</si>
  <si>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</si>
  <si>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</si>
  <si>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</si>
  <si>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</si>
  <si>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</si>
  <si>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</si>
  <si>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</si>
  <si>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</si>
  <si>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</si>
  <si>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</si>
  <si>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</si>
  <si>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</si>
  <si>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</si>
  <si>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</si>
  <si>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</si>
  <si>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</si>
  <si>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</si>
  <si>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</si>
  <si>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</si>
  <si>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</si>
  <si>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</si>
  <si>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</si>
  <si>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</si>
  <si>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</si>
  <si>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</si>
  <si>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</si>
  <si>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</si>
  <si>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</si>
  <si>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</si>
  <si>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</si>
  <si>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</si>
  <si>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</si>
  <si>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</si>
  <si>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</si>
  <si>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</si>
  <si>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</si>
  <si>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</si>
  <si>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</si>
  <si>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</si>
  <si>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</si>
  <si>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</si>
  <si>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</si>
  <si>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</si>
  <si>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</si>
  <si>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</si>
  <si>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</si>
  <si>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</si>
  <si>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</si>
  <si>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</si>
  <si>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</si>
  <si>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</si>
  <si>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</si>
  <si>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</si>
  <si>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</si>
  <si>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</si>
  <si>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</si>
  <si>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</si>
  <si>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</si>
  <si>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</si>
  <si>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</si>
  <si>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</si>
  <si>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</si>
  <si>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</si>
  <si>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</si>
  <si>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</si>
  <si>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</si>
  <si>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</si>
  <si>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</si>
  <si>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</si>
  <si>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</si>
  <si>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</si>
  <si>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</si>
  <si>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</si>
  <si>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</si>
  <si>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</si>
  <si>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</si>
  <si>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</si>
  <si>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</si>
  <si>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</si>
  <si>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</si>
  <si>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</si>
  <si>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</si>
  <si>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</si>
  <si>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</si>
  <si>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</si>
  <si>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</si>
  <si>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</si>
  <si>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</si>
  <si>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</si>
  <si>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</si>
  <si>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</si>
  <si>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</si>
  <si>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</si>
  <si>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</si>
  <si>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</si>
  <si>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</si>
  <si>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</si>
  <si>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</si>
  <si>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</si>
  <si>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</si>
  <si>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</si>
  <si>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</si>
  <si>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</si>
  <si>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</si>
  <si>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</si>
  <si>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</si>
  <si>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</si>
  <si>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</si>
  <si>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</si>
  <si>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</si>
  <si>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</si>
  <si>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</si>
  <si>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</si>
  <si>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</si>
  <si>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</si>
  <si>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</si>
  <si>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</si>
  <si>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</si>
  <si>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</si>
  <si>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</si>
  <si>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</si>
  <si>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</si>
  <si>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</si>
  <si>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</si>
  <si>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</si>
  <si>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</si>
  <si>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</si>
  <si>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</si>
  <si>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</si>
  <si>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</si>
  <si>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</si>
  <si>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</si>
  <si>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</si>
  <si>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</si>
  <si>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</si>
  <si>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</si>
  <si>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</si>
  <si>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</si>
  <si>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</si>
  <si>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</si>
  <si>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</si>
  <si>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</si>
  <si>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</si>
  <si>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</si>
  <si>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</si>
  <si>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</si>
  <si>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</si>
  <si>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</si>
  <si>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</si>
  <si>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</si>
  <si>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</si>
  <si>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</si>
  <si>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</si>
  <si>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</si>
  <si>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</si>
  <si>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</si>
  <si>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</si>
  <si>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</si>
  <si>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</si>
  <si>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</si>
  <si>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</si>
  <si>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</si>
  <si>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</si>
  <si>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</si>
  <si>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</si>
  <si>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</si>
  <si>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</si>
  <si>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</si>
  <si>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</si>
  <si>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</si>
  <si>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</si>
  <si>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</si>
  <si>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</si>
  <si>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</si>
  <si>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</si>
  <si>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</si>
  <si>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</si>
  <si>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</si>
  <si>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</si>
  <si>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</si>
  <si>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</si>
  <si>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</si>
  <si>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</si>
  <si>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</si>
  <si>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</si>
  <si>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</si>
  <si>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</si>
  <si>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</si>
  <si>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</si>
  <si>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</si>
  <si>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</si>
  <si>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</si>
  <si>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</si>
  <si>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</si>
  <si>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</si>
  <si>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</si>
  <si>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</si>
  <si>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</si>
  <si>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</si>
  <si>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</si>
  <si>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</si>
  <si>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</si>
  <si>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</si>
  <si>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</si>
  <si>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</si>
  <si>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</si>
  <si>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</si>
  <si>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</si>
  <si>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</si>
  <si>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</si>
  <si>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</si>
  <si>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</si>
  <si>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</si>
  <si>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</si>
  <si>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</si>
  <si>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</si>
  <si>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</si>
  <si>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</si>
  <si>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</si>
  <si>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</si>
  <si>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</si>
  <si>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</si>
  <si>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</si>
  <si>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</si>
  <si>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</si>
  <si>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</si>
  <si>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</si>
  <si>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</si>
  <si>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</si>
  <si>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</si>
  <si>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</si>
  <si>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</si>
  <si>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</si>
  <si>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</si>
  <si>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</si>
  <si>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</si>
  <si>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</si>
  <si>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</si>
  <si>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</si>
  <si>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</si>
  <si>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</si>
  <si>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</si>
  <si>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</si>
  <si>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</si>
  <si>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</si>
  <si>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</si>
  <si>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</si>
  <si>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</si>
  <si>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</si>
  <si>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</si>
  <si>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</si>
  <si>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</si>
  <si>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</si>
  <si>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</si>
  <si>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</si>
  <si>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</si>
  <si>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</si>
  <si>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</si>
  <si>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</si>
  <si>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</si>
  <si>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</si>
  <si>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</si>
  <si>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</si>
  <si>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</si>
  <si>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</si>
  <si>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</si>
  <si>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</si>
  <si>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</si>
  <si>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</si>
  <si>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</si>
  <si>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</si>
  <si>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</si>
  <si>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</si>
  <si>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</si>
  <si>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</si>
  <si>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</si>
  <si>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</si>
  <si>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</si>
  <si>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</si>
  <si>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</si>
  <si>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</si>
  <si>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</si>
  <si>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</si>
  <si>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</si>
  <si>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</si>
  <si>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</si>
  <si>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</si>
  <si>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</si>
  <si>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</si>
  <si>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</si>
  <si>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</si>
  <si>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</si>
  <si>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</si>
  <si>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</si>
  <si>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</si>
  <si>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</si>
  <si>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</si>
  <si>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</si>
  <si>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</si>
  <si>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</si>
  <si>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</si>
  <si>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</si>
  <si>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</si>
  <si>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</si>
  <si>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</si>
  <si>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</si>
  <si>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</si>
  <si>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</si>
  <si>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</si>
  <si>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</si>
  <si>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</si>
  <si>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</si>
  <si>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</si>
  <si>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</si>
  <si>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</si>
  <si>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</si>
  <si>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</si>
  <si>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</si>
  <si>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</si>
  <si>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</si>
  <si>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</si>
  <si>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</si>
  <si>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</si>
  <si>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</si>
  <si>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</si>
  <si>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</si>
  <si>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</si>
  <si>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</si>
  <si>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</si>
  <si>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</si>
  <si>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</si>
  <si>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</si>
  <si>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</si>
  <si>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</si>
  <si>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</si>
  <si>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</si>
  <si>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</si>
  <si>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</si>
  <si>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</si>
  <si>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</si>
  <si>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</si>
  <si>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</si>
  <si>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</si>
  <si>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</si>
  <si>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</si>
  <si>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</si>
  <si>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</si>
  <si>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</si>
  <si>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</si>
  <si>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</si>
  <si>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</si>
  <si>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</si>
  <si>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</si>
  <si>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</si>
  <si>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</si>
  <si>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</si>
  <si>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</si>
  <si>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</si>
  <si>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</si>
  <si>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</si>
  <si>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</si>
  <si>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</si>
  <si>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</si>
  <si>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</si>
  <si>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</si>
  <si>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</si>
  <si>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</si>
  <si>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</si>
  <si>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</si>
  <si>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</si>
  <si>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</si>
  <si>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</si>
  <si>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</si>
  <si>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</si>
  <si>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</si>
  <si>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</si>
  <si>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</si>
  <si>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</si>
  <si>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</si>
  <si>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</si>
  <si>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</si>
  <si>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</si>
  <si>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</si>
  <si>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</si>
  <si>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</si>
  <si>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</si>
  <si>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</si>
  <si>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</si>
  <si>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</si>
  <si>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</si>
  <si>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</si>
  <si>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</si>
  <si>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</si>
  <si>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</si>
  <si>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</si>
  <si>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</si>
  <si>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</si>
  <si>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</si>
  <si>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</si>
  <si>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</si>
  <si>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</si>
  <si>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</si>
  <si>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</si>
  <si>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</si>
  <si>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</si>
  <si>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</si>
  <si>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</si>
  <si>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</si>
  <si>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</si>
  <si>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</si>
  <si>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</si>
  <si>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</si>
  <si>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</si>
  <si>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</si>
  <si>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</si>
  <si>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</si>
  <si>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</si>
  <si>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</si>
  <si>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</si>
  <si>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</si>
  <si>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</si>
  <si>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</si>
  <si>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</si>
  <si>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</si>
  <si>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</si>
  <si>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</si>
  <si>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</si>
  <si>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</si>
  <si>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</si>
  <si>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</si>
  <si>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</si>
  <si>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</si>
  <si>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</si>
  <si>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</si>
  <si>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</si>
  <si>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</si>
  <si>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</si>
  <si>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</si>
  <si>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</si>
  <si>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</si>
  <si>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</si>
  <si>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</si>
  <si>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</si>
  <si>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</si>
  <si>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</si>
  <si>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</si>
  <si>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</si>
  <si>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</si>
  <si>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</si>
  <si>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</si>
  <si>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</si>
  <si>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</si>
  <si>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</si>
  <si>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</si>
  <si>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</si>
  <si>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</si>
  <si>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</si>
  <si>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</si>
  <si>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</si>
  <si>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</si>
  <si>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</si>
  <si>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</si>
  <si>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</si>
  <si>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</si>
  <si>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</si>
  <si>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</si>
  <si>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</si>
  <si>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</si>
  <si>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</si>
  <si>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</si>
  <si>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</si>
  <si>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</si>
  <si>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</si>
  <si>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</si>
  <si>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</si>
  <si>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</si>
  <si>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</si>
  <si>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</si>
  <si>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</si>
  <si>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</si>
  <si>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</si>
  <si>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</si>
  <si>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</si>
  <si>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</si>
  <si>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</si>
  <si>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</si>
  <si>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</si>
  <si>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</si>
  <si>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</si>
  <si>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</si>
  <si>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</si>
  <si>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</si>
  <si>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</si>
  <si>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</si>
  <si>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</si>
  <si>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</si>
  <si>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</si>
  <si>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</si>
  <si>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</si>
  <si>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</si>
  <si>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</si>
  <si>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</si>
  <si>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</si>
  <si>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</si>
  <si>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</si>
  <si>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</si>
  <si>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</si>
  <si>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</si>
  <si>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</si>
  <si>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</si>
  <si>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</si>
  <si>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</si>
  <si>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</si>
  <si>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</si>
  <si>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</si>
  <si>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</si>
  <si>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</si>
  <si>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</si>
  <si>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</si>
  <si>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</si>
  <si>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</si>
  <si>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</si>
  <si>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</si>
  <si>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</si>
  <si>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</si>
  <si>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</si>
  <si>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</si>
  <si>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</si>
  <si>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</si>
  <si>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</si>
  <si>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</si>
  <si>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</si>
  <si>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</si>
  <si>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</si>
  <si>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</si>
  <si>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</si>
  <si>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</si>
  <si>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</si>
  <si>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</si>
  <si>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</si>
  <si>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</si>
  <si>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</si>
  <si>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</si>
  <si>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</si>
  <si>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</si>
  <si>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</si>
  <si>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</si>
  <si>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</si>
  <si>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</si>
  <si>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</si>
  <si>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</si>
  <si>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</si>
  <si>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</si>
  <si>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</si>
  <si>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</si>
  <si>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</si>
  <si>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</si>
  <si>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</si>
  <si>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</si>
  <si>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</si>
  <si>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</si>
  <si>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</si>
  <si>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</si>
  <si>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</si>
  <si>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</si>
  <si>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</si>
  <si>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</si>
  <si>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</si>
  <si>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</si>
  <si>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</si>
  <si>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</si>
  <si>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</si>
  <si>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</si>
  <si>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</si>
  <si>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</si>
  <si>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</si>
  <si>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</si>
  <si>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</si>
  <si>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</si>
  <si>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</si>
  <si>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</si>
  <si>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</si>
  <si>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</si>
  <si>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</si>
  <si>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</si>
  <si>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</si>
  <si>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</si>
  <si>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</si>
  <si>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</si>
  <si>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</si>
  <si>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</si>
  <si>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</si>
  <si>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</si>
  <si>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</si>
  <si>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</si>
  <si>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</si>
  <si>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</si>
  <si>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</si>
  <si>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</si>
  <si>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</si>
  <si>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</si>
  <si>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</si>
  <si>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</si>
  <si>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</si>
  <si>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</si>
  <si>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</si>
  <si>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</si>
  <si>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</si>
  <si>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</si>
  <si>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</si>
  <si>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</si>
  <si>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</si>
  <si>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</si>
  <si>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</si>
  <si>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</si>
  <si>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</si>
  <si>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</si>
  <si>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</si>
  <si>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</si>
  <si>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</si>
  <si>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</si>
  <si>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</si>
  <si>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</si>
  <si>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</si>
  <si>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</si>
  <si>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</si>
  <si>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</si>
  <si>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</si>
  <si>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</si>
  <si>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</si>
  <si>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</si>
  <si>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</si>
  <si>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</si>
  <si>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</si>
  <si>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</si>
  <si>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</si>
  <si>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</si>
  <si>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</si>
  <si>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</si>
  <si>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</si>
  <si>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</si>
  <si>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</si>
  <si>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</si>
  <si>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</si>
  <si>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</si>
  <si>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</si>
  <si>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</si>
  <si>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</si>
  <si>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</si>
  <si>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</si>
  <si>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</si>
  <si>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</si>
  <si>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</si>
  <si>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</si>
  <si>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</si>
  <si>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</si>
  <si>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</si>
  <si>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</si>
  <si>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</si>
  <si>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</si>
  <si>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</si>
  <si>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</si>
  <si>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</si>
  <si>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</si>
  <si>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</si>
  <si>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</si>
  <si>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</si>
  <si>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</si>
  <si>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</si>
  <si>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</si>
  <si>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</si>
  <si>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</si>
  <si>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</si>
  <si>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</si>
  <si>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</si>
  <si>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</si>
  <si>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</si>
  <si>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</si>
  <si>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</si>
  <si>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</si>
  <si>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</si>
  <si>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</si>
  <si>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</si>
  <si>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</si>
  <si>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</si>
  <si>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</si>
  <si>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</si>
  <si>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</si>
  <si>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</si>
  <si>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</si>
  <si>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</si>
  <si>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</si>
  <si>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</si>
  <si>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</si>
  <si>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</si>
  <si>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</si>
  <si>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</si>
  <si>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</si>
  <si>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</si>
  <si>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</si>
  <si>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</si>
  <si>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</si>
  <si>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</si>
  <si>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</si>
  <si>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</si>
  <si>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</si>
  <si>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</si>
  <si>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</si>
  <si>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</si>
  <si>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</si>
  <si>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</si>
  <si>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</si>
  <si>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</si>
  <si>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</si>
  <si>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</si>
  <si>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</si>
  <si>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</si>
  <si>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</si>
  <si>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</si>
  <si>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</si>
  <si>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</si>
  <si>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</si>
  <si>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</si>
  <si>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</si>
  <si>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</si>
  <si>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</si>
  <si>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</si>
  <si>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</si>
  <si>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</si>
  <si>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</si>
  <si>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</si>
  <si>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</si>
  <si>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</si>
  <si>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</si>
  <si>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</si>
  <si>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</si>
  <si>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</si>
  <si>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</si>
  <si>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</si>
  <si>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</si>
  <si>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</si>
  <si>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</si>
  <si>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</si>
  <si>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</si>
  <si>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</si>
  <si>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</si>
  <si>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</si>
  <si>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</si>
  <si>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</si>
  <si>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</si>
  <si>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</si>
  <si>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</si>
  <si>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</si>
  <si>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</si>
  <si>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</si>
  <si>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</si>
  <si>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</si>
  <si>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</si>
  <si>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</si>
  <si>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</si>
  <si>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</si>
  <si>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</si>
  <si>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</si>
  <si>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</si>
  <si>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</si>
  <si>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</si>
  <si>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</si>
  <si>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</si>
  <si>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</si>
  <si>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</si>
  <si>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</si>
  <si>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</si>
  <si>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</si>
  <si>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</si>
  <si>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</si>
  <si>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</si>
  <si>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</si>
  <si>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</si>
  <si>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</si>
  <si>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</si>
  <si>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</si>
  <si>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</si>
  <si>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</si>
  <si>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</si>
  <si>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</si>
  <si>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</si>
  <si>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</si>
  <si>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</si>
  <si>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</si>
  <si>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</si>
  <si>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</si>
  <si>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</si>
  <si>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</si>
  <si>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</si>
  <si>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</si>
  <si>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</si>
  <si>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</si>
  <si>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</si>
  <si>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</si>
  <si>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</si>
  <si>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</si>
  <si>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</si>
  <si>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</si>
  <si>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</si>
  <si>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</si>
  <si>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</si>
  <si>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</si>
  <si>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</si>
  <si>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</si>
  <si>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</si>
  <si>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</si>
  <si>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</si>
  <si>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</si>
  <si>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</si>
  <si>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</si>
  <si>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</si>
  <si>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</si>
  <si>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</si>
  <si>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</si>
  <si>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</si>
  <si>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</si>
  <si>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</si>
  <si>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</si>
  <si>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</si>
  <si>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</si>
  <si>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</si>
  <si>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</si>
  <si>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</si>
  <si>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</si>
  <si>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</si>
  <si>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</si>
  <si>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</si>
  <si>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</si>
  <si>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</si>
  <si>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</si>
  <si>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</si>
  <si>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</si>
  <si>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</si>
  <si>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</si>
  <si>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</si>
  <si>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</si>
  <si>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</si>
  <si>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</si>
  <si>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</si>
  <si>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</si>
  <si>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</si>
  <si>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</si>
  <si>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</si>
  <si>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</si>
  <si>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</si>
  <si>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</si>
  <si>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</si>
  <si>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</si>
  <si>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</si>
  <si>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</si>
  <si>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</si>
  <si>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</si>
  <si>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</si>
  <si>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</si>
  <si>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</si>
  <si>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</si>
  <si>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</si>
  <si>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</si>
  <si>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</si>
  <si>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</si>
  <si>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</si>
  <si>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</si>
  <si>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</si>
  <si>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</si>
  <si>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</si>
  <si>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</si>
  <si>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</si>
  <si>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</si>
  <si>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</si>
  <si>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</si>
  <si>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</si>
  <si>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</si>
  <si>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</si>
  <si>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</si>
  <si>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</si>
  <si>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</si>
  <si>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</si>
  <si>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</si>
  <si>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</si>
  <si>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</si>
  <si>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</si>
  <si>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</si>
  <si>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</si>
  <si>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</si>
  <si>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</si>
  <si>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</si>
  <si>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</si>
  <si>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</si>
  <si>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</si>
  <si>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</si>
  <si>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</si>
  <si>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</si>
  <si>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</si>
  <si>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</si>
  <si>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</si>
  <si>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</si>
  <si>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</si>
  <si>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</si>
  <si>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</si>
  <si>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</si>
  <si>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</si>
  <si>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</si>
  <si>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</si>
  <si>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</si>
  <si>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</si>
  <si>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</si>
  <si>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</si>
  <si>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</si>
  <si>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</si>
  <si>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</si>
  <si>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</si>
  <si>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</si>
  <si>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</si>
  <si>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</si>
  <si>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</si>
  <si>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</si>
  <si>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</si>
  <si>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</si>
  <si>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</si>
  <si>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</si>
  <si>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</si>
  <si>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</si>
  <si>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</si>
  <si>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</si>
  <si>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</si>
  <si>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</si>
  <si>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</si>
  <si>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</si>
  <si>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</si>
  <si>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</si>
  <si>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</si>
  <si>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</si>
  <si>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</si>
  <si>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</si>
  <si>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</si>
  <si>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</si>
  <si>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</si>
  <si>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</si>
  <si>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</si>
  <si>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</si>
  <si>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</si>
  <si>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</si>
  <si>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</si>
  <si>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</si>
  <si>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</si>
  <si>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</si>
  <si>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</si>
  <si>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</si>
  <si>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</si>
  <si>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</si>
  <si>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</si>
  <si>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</si>
  <si>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</si>
  <si>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</si>
  <si>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</si>
  <si>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</si>
  <si>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</si>
  <si>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</si>
  <si>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</si>
  <si>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</si>
  <si>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</si>
  <si>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</si>
  <si>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</si>
  <si>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</si>
  <si>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</si>
  <si>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</si>
  <si>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</si>
  <si>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</si>
  <si>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</si>
  <si>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</si>
  <si>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</si>
  <si>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</si>
  <si>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</si>
  <si>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</si>
  <si>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</si>
  <si>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</si>
  <si>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</si>
  <si>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</si>
  <si>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</si>
  <si>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</si>
  <si>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</si>
  <si>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</si>
  <si>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</si>
  <si>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</si>
  <si>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</si>
  <si>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</si>
  <si>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</si>
  <si>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</si>
  <si>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</si>
  <si>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</si>
  <si>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</si>
  <si>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</si>
  <si>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</si>
  <si>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</si>
  <si>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</si>
  <si>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</si>
  <si>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</si>
  <si>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</si>
  <si>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</si>
  <si>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</si>
  <si>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</si>
  <si>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</si>
  <si>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</si>
  <si>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</si>
  <si>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</si>
  <si>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</si>
  <si>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</si>
  <si>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</si>
  <si>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</si>
  <si>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</si>
  <si>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</si>
  <si>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</si>
  <si>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</si>
  <si>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</si>
  <si>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</si>
  <si>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</si>
  <si>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</si>
  <si>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</si>
  <si>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</si>
  <si>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</si>
  <si>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</si>
  <si>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</si>
  <si>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</si>
  <si>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</si>
  <si>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</si>
  <si>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</si>
  <si>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</si>
  <si>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</si>
  <si>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</si>
  <si>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</si>
  <si>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</si>
  <si>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</si>
  <si>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</si>
  <si>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</si>
  <si>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</si>
  <si>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</si>
  <si>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</si>
  <si>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</si>
  <si>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</si>
  <si>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</si>
  <si>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</si>
  <si>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</si>
  <si>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</si>
  <si>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</si>
  <si>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</si>
  <si>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</si>
  <si>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</si>
  <si>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</si>
  <si>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</si>
  <si>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</si>
  <si>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</si>
  <si>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</si>
  <si>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</si>
  <si>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</si>
  <si>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</si>
  <si>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</si>
  <si>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</si>
  <si>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</si>
  <si>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</si>
  <si>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</si>
  <si>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</si>
  <si>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</si>
  <si>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</si>
  <si>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</si>
  <si>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</si>
  <si>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</si>
  <si>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</si>
  <si>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</si>
  <si>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</si>
  <si>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</si>
  <si>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</si>
  <si>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</si>
  <si>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</si>
  <si>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</si>
  <si>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</si>
  <si>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</si>
  <si>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</si>
  <si>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</si>
  <si>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</si>
  <si>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</si>
  <si>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</si>
  <si>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</si>
  <si>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</si>
  <si>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</si>
  <si>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</si>
  <si>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</si>
  <si>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</si>
  <si>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</si>
  <si>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</si>
  <si>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</si>
  <si>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</si>
  <si>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</si>
  <si>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</si>
  <si>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</si>
  <si>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</si>
  <si>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</si>
  <si>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</si>
  <si>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</si>
  <si>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</si>
  <si>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</si>
  <si>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</si>
  <si>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</si>
  <si>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</si>
  <si>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</si>
  <si>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</si>
  <si>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</si>
  <si>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</si>
  <si>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</si>
  <si>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</si>
  <si>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</si>
  <si>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</si>
  <si>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</si>
  <si>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</si>
  <si>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</si>
  <si>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</si>
  <si>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</si>
  <si>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</si>
  <si>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</si>
  <si>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</si>
  <si>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</si>
  <si>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</si>
  <si>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</si>
  <si>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</si>
  <si>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</si>
  <si>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</si>
  <si>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</si>
  <si>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</si>
  <si>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</si>
  <si>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</si>
  <si>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</si>
  <si>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</si>
  <si>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</si>
  <si>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</si>
  <si>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</si>
  <si>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</si>
  <si>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</si>
  <si>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</si>
  <si>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</si>
  <si>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</si>
  <si>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</si>
  <si>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</si>
  <si>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</si>
  <si>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</si>
  <si>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</si>
  <si>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</si>
  <si>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</si>
  <si>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</si>
  <si>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</si>
  <si>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</si>
  <si>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</si>
  <si>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</si>
  <si>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</si>
  <si>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</si>
  <si>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</si>
  <si>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</si>
  <si>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</si>
  <si>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</si>
  <si>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</si>
  <si>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</si>
  <si>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</si>
  <si>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</si>
  <si>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</si>
  <si>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</si>
  <si>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</si>
  <si>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</si>
  <si>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</si>
  <si>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</si>
  <si>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</si>
  <si>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</si>
  <si>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</si>
  <si>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</si>
  <si>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</si>
  <si>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</si>
  <si>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</si>
  <si>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</si>
  <si>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</si>
  <si>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</si>
  <si>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</si>
  <si>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</si>
  <si>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</si>
  <si>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</si>
  <si>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</si>
  <si>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</si>
  <si>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</si>
  <si>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</si>
  <si>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</si>
  <si>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</si>
  <si>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</si>
  <si>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</si>
  <si>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</si>
  <si>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</si>
  <si>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</si>
  <si>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</si>
  <si>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</si>
  <si>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</si>
  <si>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</si>
  <si>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</si>
  <si>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</si>
  <si>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</si>
  <si>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</si>
  <si>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</si>
  <si>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</si>
  <si>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</si>
  <si>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</si>
  <si>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</si>
  <si>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</si>
  <si>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</si>
  <si>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</si>
  <si>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</si>
  <si>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</si>
  <si>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</si>
  <si>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</si>
  <si>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</si>
  <si>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</si>
  <si>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</si>
  <si>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</si>
  <si>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</si>
  <si>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</si>
  <si>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</si>
  <si>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</si>
  <si>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</si>
  <si>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</si>
  <si>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</si>
  <si>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</si>
  <si>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</si>
  <si>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</si>
  <si>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</si>
  <si>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</si>
  <si>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</si>
  <si>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</si>
  <si>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</si>
  <si>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</si>
  <si>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</si>
  <si>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</si>
  <si>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</si>
  <si>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</si>
  <si>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</si>
  <si>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</si>
  <si>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</si>
  <si>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</si>
  <si>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</si>
  <si>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</si>
  <si>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</si>
  <si>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</si>
  <si>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</si>
  <si>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</si>
  <si>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</si>
  <si>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</si>
  <si>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</si>
  <si>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</si>
  <si>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</si>
  <si>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</si>
  <si>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</si>
  <si>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</si>
  <si>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</si>
  <si>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</si>
  <si>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</si>
  <si>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</si>
  <si>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</si>
  <si>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</si>
  <si>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</si>
  <si>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</si>
  <si>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</si>
  <si>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</si>
  <si>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</si>
  <si>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</si>
  <si>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</si>
  <si>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</si>
  <si>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</si>
  <si>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</si>
  <si>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</si>
  <si>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</si>
  <si>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</si>
  <si>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</si>
  <si>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</si>
  <si>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</si>
  <si>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</si>
  <si>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</si>
  <si>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</si>
  <si>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</si>
  <si>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</si>
  <si>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</si>
  <si>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</si>
  <si>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</si>
  <si>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</si>
  <si>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</si>
  <si>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</si>
  <si>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</si>
  <si>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</si>
  <si>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</si>
  <si>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</si>
  <si>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</si>
  <si>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</si>
  <si>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</si>
  <si>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</si>
  <si>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</si>
  <si>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</si>
  <si>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</si>
  <si>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</si>
  <si>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</si>
  <si>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</si>
  <si>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</si>
  <si>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</si>
  <si>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</si>
  <si>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</si>
  <si>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</si>
  <si>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</si>
  <si>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</si>
  <si>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</si>
  <si>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</si>
  <si>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</si>
  <si>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</si>
  <si>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</si>
  <si>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</si>
  <si>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</si>
  <si>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</si>
  <si>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</si>
  <si>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</si>
  <si>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</si>
  <si>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</si>
  <si>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</si>
  <si>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</si>
  <si>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</si>
  <si>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</si>
  <si>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</si>
  <si>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</si>
  <si>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</si>
  <si>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</si>
  <si>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</si>
  <si>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</si>
  <si>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</si>
  <si>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</si>
  <si>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</si>
  <si>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</si>
  <si>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</si>
  <si>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</si>
  <si>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</si>
  <si>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</si>
  <si>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</si>
  <si>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</si>
  <si>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</si>
  <si>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</si>
  <si>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</si>
  <si>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</si>
  <si>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</si>
  <si>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</si>
  <si>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</si>
  <si>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</si>
  <si>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</si>
  <si>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</si>
  <si>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</si>
  <si>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</si>
  <si>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</si>
  <si>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</si>
  <si>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</si>
  <si>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</si>
  <si>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</si>
  <si>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</si>
  <si>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</si>
  <si>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</si>
  <si>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</si>
  <si>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</si>
  <si>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</si>
  <si>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</si>
  <si>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</si>
  <si>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</si>
  <si>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</si>
  <si>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</si>
  <si>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</si>
  <si>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</si>
  <si>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</si>
  <si>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</si>
  <si>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</si>
  <si>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</si>
  <si>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</si>
  <si>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</si>
  <si>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</si>
  <si>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</si>
  <si>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</si>
  <si>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</si>
  <si>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</si>
  <si>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</si>
  <si>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</si>
  <si>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</si>
  <si>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</si>
  <si>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</si>
  <si>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</si>
  <si>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</si>
  <si>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</si>
  <si>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</si>
  <si>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</si>
  <si>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</si>
  <si>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</si>
  <si>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</si>
  <si>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</si>
  <si>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</si>
  <si>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</si>
  <si>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</si>
  <si>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</si>
  <si>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</si>
  <si>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</si>
  <si>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</si>
  <si>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</si>
  <si>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</si>
  <si>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</si>
  <si>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</si>
  <si>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</si>
  <si>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</si>
  <si>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</si>
  <si>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</si>
  <si>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</si>
  <si>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</si>
  <si>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</si>
  <si>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</si>
  <si>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</si>
  <si>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</si>
  <si>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</si>
  <si>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</si>
  <si>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</si>
  <si>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</si>
  <si>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</si>
  <si>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</si>
  <si>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</si>
  <si>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</si>
  <si>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</si>
  <si>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</si>
  <si>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</si>
  <si>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</si>
  <si>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</si>
  <si>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</si>
  <si>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</si>
  <si>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</si>
  <si>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</si>
  <si>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</si>
  <si>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</si>
  <si>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</si>
  <si>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</si>
  <si>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</si>
  <si>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</si>
  <si>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</si>
  <si>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</si>
  <si>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</si>
  <si>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</si>
  <si>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</si>
  <si>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</si>
  <si>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</si>
  <si>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</si>
  <si>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</si>
  <si>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</si>
  <si>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</si>
  <si>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</si>
  <si>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</si>
  <si>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</si>
  <si>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</si>
  <si>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</si>
  <si>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</si>
  <si>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</si>
  <si>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</si>
  <si>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</si>
  <si>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</si>
  <si>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</si>
  <si>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</si>
  <si>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</si>
  <si>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</si>
  <si>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</si>
  <si>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</si>
  <si>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</si>
  <si>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</si>
  <si>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</si>
  <si>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</si>
  <si>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</si>
  <si>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</si>
  <si>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</si>
  <si>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</si>
  <si>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</si>
  <si>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</si>
  <si>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</si>
  <si>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</si>
  <si>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</si>
  <si>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</si>
  <si>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</si>
  <si>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</si>
  <si>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</si>
  <si>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</si>
  <si>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</si>
  <si>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</si>
  <si>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</si>
  <si>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</si>
  <si>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</si>
  <si>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</si>
  <si>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</si>
  <si>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</si>
  <si>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</si>
  <si>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</si>
  <si>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</si>
  <si>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</si>
  <si>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</si>
  <si>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</si>
  <si>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</si>
  <si>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</si>
  <si>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</si>
  <si>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</si>
  <si>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</si>
  <si>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</si>
  <si>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</si>
  <si>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</si>
  <si>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</si>
  <si>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</si>
  <si>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</si>
  <si>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</si>
  <si>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</si>
  <si>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</si>
  <si>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</si>
  <si>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</si>
  <si>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</si>
  <si>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</si>
  <si>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</si>
  <si>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</si>
  <si>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</si>
  <si>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</si>
  <si>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</si>
  <si>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</si>
  <si>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</si>
  <si>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</si>
  <si>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</si>
  <si>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</si>
  <si>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</si>
  <si>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</si>
  <si>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</si>
  <si>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</si>
  <si>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</si>
  <si>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</si>
  <si>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</si>
  <si>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</si>
  <si>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</si>
  <si>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</si>
  <si>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</si>
  <si>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</si>
  <si>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</si>
  <si>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</si>
  <si>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</si>
  <si>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</si>
  <si>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</si>
  <si>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</si>
  <si>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</si>
  <si>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</si>
  <si>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</si>
  <si>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</si>
  <si>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</si>
  <si>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</si>
  <si>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</si>
  <si>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</si>
  <si>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</si>
  <si>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</si>
  <si>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</si>
  <si>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</si>
  <si>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</si>
  <si>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</si>
  <si>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</si>
  <si>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</si>
  <si>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</si>
  <si>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</si>
  <si>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</si>
  <si>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</si>
  <si>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</si>
  <si>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</si>
  <si>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</si>
  <si>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</si>
  <si>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</si>
  <si>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</si>
  <si>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</si>
  <si>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</si>
  <si>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</si>
  <si>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</si>
  <si>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</si>
  <si>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</si>
  <si>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</si>
  <si>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</si>
  <si>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</si>
  <si>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</si>
  <si>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</si>
  <si>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</si>
  <si>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</si>
  <si>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</si>
  <si>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</si>
  <si>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</si>
  <si>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</si>
  <si>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</si>
  <si>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</si>
  <si>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</si>
  <si>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</si>
  <si>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</si>
  <si>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</si>
  <si>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</si>
  <si>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</si>
  <si>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</si>
  <si>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</si>
  <si>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</si>
  <si>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</si>
  <si>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</si>
  <si>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</si>
  <si>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</si>
  <si>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</si>
  <si>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</si>
  <si>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</si>
  <si>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</si>
  <si>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</si>
  <si>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</si>
  <si>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</si>
  <si>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</si>
  <si>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</si>
  <si>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</si>
  <si>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</si>
  <si>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</si>
  <si>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</si>
  <si>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</si>
  <si>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</si>
  <si>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</si>
  <si>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</si>
  <si>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</si>
  <si>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</si>
  <si>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</si>
  <si>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</si>
  <si>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</si>
  <si>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</si>
  <si>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</si>
  <si>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</si>
  <si>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</si>
  <si>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</si>
  <si>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</si>
  <si>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</si>
  <si>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</si>
  <si>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</si>
  <si>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</si>
  <si>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</si>
  <si>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</si>
  <si>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</si>
  <si>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</si>
  <si>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</si>
  <si>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</si>
  <si>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</si>
  <si>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</si>
  <si>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</si>
  <si>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</si>
  <si>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</si>
  <si>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</si>
  <si>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</si>
  <si>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</si>
  <si>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</si>
  <si>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</si>
  <si>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</si>
  <si>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</si>
  <si>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</si>
  <si>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</si>
  <si>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</si>
  <si>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</si>
  <si>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</si>
  <si>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</si>
  <si>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</si>
  <si>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</si>
  <si>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</si>
  <si>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</si>
  <si>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</si>
  <si>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</si>
  <si>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</si>
  <si>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</si>
  <si>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</si>
  <si>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</si>
  <si>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</si>
  <si>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</si>
  <si>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</si>
  <si>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</si>
  <si>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</si>
  <si>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</si>
  <si>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</si>
  <si>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</si>
  <si>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</si>
  <si>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</si>
  <si>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</si>
  <si>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</si>
  <si>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</si>
  <si>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</si>
  <si>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</si>
  <si>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</si>
  <si>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</si>
  <si>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</si>
  <si>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</si>
  <si>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</si>
  <si>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</si>
  <si>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</si>
  <si>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</si>
  <si>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</si>
  <si>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</si>
  <si>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</si>
  <si>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</si>
  <si>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</si>
  <si>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</si>
  <si>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</si>
  <si>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</si>
  <si>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</si>
  <si>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</si>
  <si>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</si>
  <si>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</si>
  <si>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</si>
  <si>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</si>
  <si>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</si>
  <si>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</si>
  <si>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</si>
  <si>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</si>
  <si>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</si>
  <si>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</si>
  <si>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</si>
  <si>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</si>
  <si>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</si>
  <si>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</si>
  <si>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</si>
  <si>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</si>
  <si>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</si>
  <si>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</si>
  <si>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</si>
  <si>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</si>
  <si>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</si>
  <si>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</si>
  <si>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</si>
  <si>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</si>
  <si>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</si>
  <si>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</si>
  <si>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</si>
  <si>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</si>
  <si>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</si>
  <si>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</si>
  <si>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</si>
  <si>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</si>
  <si>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</si>
  <si>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</si>
  <si>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</si>
  <si>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</si>
  <si>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</si>
  <si>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</si>
  <si>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</si>
  <si>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</si>
  <si>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</si>
  <si>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</si>
  <si>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</si>
  <si>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</si>
  <si>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</si>
  <si>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</si>
  <si>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</si>
  <si>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</si>
  <si>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</si>
  <si>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</si>
  <si>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</si>
  <si>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</si>
  <si>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</si>
  <si>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</si>
  <si>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</si>
  <si>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</si>
  <si>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</si>
  <si>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</si>
  <si>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</si>
  <si>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</si>
  <si>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</si>
  <si>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</si>
  <si>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</si>
  <si>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</si>
  <si>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</si>
  <si>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</si>
  <si>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</si>
  <si>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</si>
  <si>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</si>
  <si>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</si>
  <si>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</si>
  <si>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</si>
  <si>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</si>
  <si>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</si>
  <si>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</si>
  <si>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</si>
  <si>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</si>
  <si>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</si>
  <si>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</si>
  <si>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</si>
  <si>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</si>
  <si>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</si>
  <si>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</si>
  <si>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</si>
  <si>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</si>
  <si>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</si>
  <si>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</si>
  <si>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</si>
  <si>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</si>
  <si>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</si>
  <si>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</si>
  <si>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</si>
  <si>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</si>
  <si>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</si>
  <si>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</si>
  <si>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</si>
  <si>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</si>
  <si>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</si>
  <si>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</si>
  <si>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</si>
  <si>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</si>
  <si>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</si>
  <si>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</si>
  <si>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</si>
  <si>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</si>
  <si>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</si>
  <si>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</si>
  <si>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</si>
  <si>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</si>
  <si>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</si>
  <si>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</si>
  <si>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</si>
  <si>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</si>
  <si>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</si>
  <si>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</si>
  <si>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</si>
  <si>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</si>
  <si>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</si>
  <si>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</si>
  <si>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</si>
  <si>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</si>
  <si>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</si>
  <si>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</si>
  <si>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</si>
  <si>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</si>
  <si>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</si>
  <si>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</si>
  <si>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</si>
  <si>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</si>
  <si>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</si>
  <si>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</si>
  <si>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</si>
  <si>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</si>
  <si>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</si>
  <si>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</si>
  <si>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</si>
  <si>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</si>
  <si>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</si>
  <si>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</si>
  <si>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</si>
  <si>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</si>
  <si>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</si>
  <si>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</si>
  <si>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</si>
  <si>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</si>
  <si>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</si>
  <si>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</si>
  <si>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</si>
  <si>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</si>
  <si>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</si>
  <si>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</si>
  <si>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</si>
  <si>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</si>
  <si>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</si>
  <si>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</si>
  <si>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</si>
  <si>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</si>
  <si>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</si>
  <si>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</si>
  <si>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</si>
  <si>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</si>
  <si>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</si>
  <si>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</si>
  <si>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</si>
  <si>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</si>
  <si>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</si>
  <si>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</si>
  <si>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</si>
  <si>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</si>
  <si>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</si>
  <si>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</si>
  <si>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</si>
  <si>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</si>
  <si>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</si>
  <si>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</si>
  <si>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</si>
  <si>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</si>
  <si>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</si>
  <si>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</si>
  <si>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</si>
  <si>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</si>
  <si>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</si>
  <si>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</si>
  <si>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</si>
  <si>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</si>
  <si>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</si>
  <si>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</si>
  <si>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</si>
  <si>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</si>
  <si>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</si>
  <si>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</si>
  <si>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</si>
  <si>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</si>
  <si>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</si>
  <si>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</si>
  <si>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</si>
  <si>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</si>
  <si>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</si>
  <si>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</si>
  <si>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</si>
  <si>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</si>
  <si>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</si>
  <si>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</si>
  <si>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</si>
  <si>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</si>
  <si>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</si>
  <si>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</si>
  <si>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</si>
  <si>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</si>
  <si>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</si>
  <si>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</si>
  <si>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</si>
  <si>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</si>
  <si>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</si>
  <si>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</si>
  <si>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</si>
  <si>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</si>
  <si>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</si>
  <si>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</si>
  <si>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</si>
  <si>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</si>
  <si>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</si>
  <si>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</si>
  <si>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</si>
  <si>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</si>
  <si>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</si>
  <si>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</si>
  <si>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</si>
  <si>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</si>
  <si>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</si>
  <si>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</si>
  <si>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</si>
  <si>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</si>
  <si>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</si>
  <si>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</si>
  <si>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</si>
  <si>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</si>
  <si>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</si>
  <si>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</si>
  <si>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</si>
  <si>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</si>
  <si>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</si>
  <si>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</si>
  <si>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</si>
  <si>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</si>
  <si>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</si>
  <si>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</si>
  <si>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</si>
  <si>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</si>
  <si>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</si>
  <si>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</si>
  <si>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</si>
  <si>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</si>
  <si>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</si>
  <si>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</si>
  <si>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</si>
  <si>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</si>
  <si>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</si>
  <si>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</si>
  <si>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</si>
  <si>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</si>
  <si>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</si>
  <si>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</si>
  <si>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</si>
  <si>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</si>
  <si>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</si>
  <si>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</si>
  <si>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</si>
  <si>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</si>
  <si>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</si>
  <si>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</si>
  <si>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</si>
  <si>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</si>
  <si>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</si>
  <si>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</si>
  <si>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</si>
  <si>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</si>
  <si>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</si>
  <si>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</si>
  <si>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</si>
  <si>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</si>
  <si>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</si>
  <si>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</si>
  <si>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</si>
  <si>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</si>
  <si>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</si>
  <si>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</si>
  <si>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</si>
  <si>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</si>
  <si>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</si>
  <si>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</si>
  <si>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</si>
  <si>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</si>
  <si>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</si>
  <si>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</si>
  <si>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</si>
  <si>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</si>
  <si>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</si>
  <si>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</si>
  <si>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</si>
  <si>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</si>
  <si>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</si>
  <si>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</si>
  <si>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</si>
  <si>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</si>
  <si>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</si>
  <si>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</si>
  <si>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</si>
  <si>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</si>
  <si>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</si>
  <si>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</si>
  <si>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</si>
  <si>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</si>
  <si>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</si>
  <si>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</si>
  <si>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</si>
  <si>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</si>
  <si>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</si>
  <si>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</si>
  <si>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</si>
  <si>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</si>
  <si>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</si>
  <si>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</si>
  <si>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</si>
  <si>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</si>
  <si>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</si>
  <si>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</si>
  <si>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</si>
  <si>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</si>
  <si>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</si>
  <si>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</si>
  <si>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</si>
  <si>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</si>
  <si>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</si>
  <si>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</si>
  <si>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</si>
  <si>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</si>
  <si>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</si>
  <si>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</si>
  <si>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</si>
  <si>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</si>
  <si>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</si>
  <si>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</si>
  <si>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</si>
  <si>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</si>
  <si>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</si>
  <si>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</si>
  <si>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</si>
  <si>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</si>
  <si>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</si>
  <si>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</si>
  <si>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</si>
  <si>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</si>
  <si>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</si>
  <si>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</si>
  <si>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</si>
  <si>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</si>
  <si>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</si>
  <si>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</si>
  <si>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</si>
  <si>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</si>
  <si>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</si>
  <si>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</si>
  <si>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</si>
  <si>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</si>
  <si>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</si>
  <si>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</si>
  <si>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</si>
  <si>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</si>
  <si>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</si>
  <si>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</si>
  <si>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</si>
  <si>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</si>
  <si>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</si>
  <si>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</si>
  <si>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</si>
  <si>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</si>
  <si>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</si>
  <si>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</si>
  <si>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</si>
  <si>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</si>
  <si>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</si>
  <si>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</si>
  <si>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</si>
  <si>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</si>
  <si>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</si>
  <si>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</si>
  <si>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</si>
  <si>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</si>
  <si>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</si>
  <si>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</si>
  <si>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</si>
  <si>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</si>
  <si>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</si>
  <si>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</si>
  <si>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</si>
  <si>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</si>
  <si>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</si>
  <si>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</si>
  <si>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</si>
  <si>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</si>
  <si>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</si>
  <si>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</si>
  <si>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</si>
  <si>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</si>
  <si>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</si>
  <si>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</si>
  <si>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</si>
  <si>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</si>
  <si>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</si>
  <si>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</si>
  <si>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</si>
  <si>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</si>
  <si>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</si>
  <si>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</si>
  <si>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</si>
  <si>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</si>
  <si>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</si>
  <si>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</si>
  <si>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</si>
  <si>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</si>
  <si>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</si>
  <si>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</si>
  <si>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</si>
  <si>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</si>
  <si>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</si>
  <si>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</si>
  <si>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</si>
  <si>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</si>
  <si>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</si>
  <si>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</si>
  <si>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</si>
  <si>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</si>
  <si>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</si>
  <si>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</si>
  <si>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</si>
  <si>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</si>
  <si>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</si>
  <si>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</si>
  <si>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</si>
  <si>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</si>
  <si>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</si>
  <si>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</si>
  <si>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</si>
  <si>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</si>
  <si>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</si>
  <si>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</si>
  <si>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</si>
  <si>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</si>
  <si>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</si>
  <si>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</si>
  <si>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</si>
  <si>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</si>
  <si>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</si>
  <si>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</si>
  <si>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</si>
  <si>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</si>
  <si>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</si>
  <si>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</si>
  <si>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</si>
  <si>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</si>
  <si>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</si>
  <si>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</si>
  <si>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</si>
  <si>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</si>
  <si>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</si>
  <si>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</si>
  <si>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</si>
  <si>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</si>
  <si>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</si>
  <si>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</si>
  <si>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</si>
  <si>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</si>
  <si>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</si>
  <si>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</si>
  <si>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</si>
  <si>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</si>
  <si>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</si>
  <si>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</si>
  <si>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</si>
  <si>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</si>
  <si>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</si>
  <si>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</si>
  <si>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</si>
  <si>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</si>
  <si>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</si>
  <si>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</si>
  <si>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</si>
  <si>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</si>
  <si>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</si>
  <si>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</si>
  <si>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</si>
  <si>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</si>
  <si>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</si>
  <si>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</si>
  <si>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</si>
  <si>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</si>
  <si>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</si>
  <si>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</si>
  <si>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</si>
  <si>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</si>
  <si>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</si>
  <si>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</si>
  <si>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</si>
  <si>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</si>
  <si>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</si>
  <si>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</si>
  <si>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</si>
  <si>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</si>
  <si>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</si>
  <si>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</si>
  <si>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</si>
  <si>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</si>
  <si>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</si>
  <si>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</si>
  <si>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</si>
  <si>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</si>
  <si>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</si>
  <si>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</si>
  <si>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</si>
  <si>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</si>
  <si>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</si>
  <si>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</si>
  <si>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</si>
  <si>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</si>
  <si>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</si>
  <si>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</si>
  <si>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</si>
  <si>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</si>
  <si>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</si>
  <si>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</si>
  <si>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</si>
  <si>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</si>
  <si>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</si>
  <si>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</si>
  <si>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</si>
  <si>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</si>
  <si>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</si>
  <si>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</si>
  <si>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</si>
  <si>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</si>
  <si>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</si>
  <si>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</si>
  <si>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</si>
  <si>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</si>
  <si>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</si>
  <si>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</si>
  <si>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</si>
  <si>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</si>
  <si>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</si>
  <si>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</si>
  <si>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</si>
  <si>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</si>
  <si>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</si>
  <si>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</si>
  <si>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</si>
  <si>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</si>
  <si>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</si>
  <si>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</si>
  <si>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</si>
  <si>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</si>
  <si>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</si>
  <si>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</si>
  <si>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</si>
  <si>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</si>
  <si>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</si>
  <si>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</si>
  <si>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</si>
  <si>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</si>
  <si>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</si>
  <si>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</si>
  <si>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</si>
  <si>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</si>
  <si>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</si>
  <si>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</si>
  <si>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</si>
  <si>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</si>
  <si>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</si>
  <si>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</si>
  <si>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</si>
  <si>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</si>
  <si>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</si>
  <si>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</si>
  <si>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</si>
  <si>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</si>
  <si>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</si>
  <si>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</si>
  <si>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</si>
  <si>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</si>
  <si>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</si>
  <si>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</si>
  <si>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</si>
  <si>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</si>
  <si>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</si>
  <si>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</si>
  <si>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</si>
  <si>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</si>
  <si>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</si>
  <si>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</si>
  <si>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</si>
  <si>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</si>
  <si>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</si>
  <si>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</si>
  <si>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</si>
  <si>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</si>
  <si>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</si>
  <si>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</si>
  <si>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</si>
  <si>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</si>
  <si>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</si>
  <si>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</si>
  <si>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</si>
  <si>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</si>
  <si>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</si>
  <si>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</si>
  <si>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</si>
  <si>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</si>
  <si>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</si>
  <si>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</si>
  <si>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</si>
  <si>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</si>
  <si>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</si>
  <si>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</si>
  <si>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</si>
  <si>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</si>
  <si>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</si>
  <si>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</si>
  <si>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</si>
  <si>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</si>
  <si>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</si>
  <si>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</si>
  <si>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</si>
  <si>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</si>
  <si>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</si>
  <si>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</si>
  <si>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</si>
  <si>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</si>
  <si>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</si>
  <si>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</si>
  <si>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</si>
  <si>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</si>
  <si>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</si>
  <si>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</si>
  <si>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</si>
  <si>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</si>
  <si>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</si>
  <si>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</si>
  <si>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</si>
  <si>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</si>
  <si>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</si>
  <si>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</si>
  <si>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</si>
  <si>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</si>
  <si>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</si>
  <si>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</si>
  <si>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</si>
  <si>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</si>
  <si>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</si>
  <si>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</si>
  <si>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</si>
  <si>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</si>
  <si>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</si>
  <si>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</si>
  <si>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</si>
  <si>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</si>
  <si>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</si>
  <si>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</si>
  <si>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</si>
  <si>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</si>
  <si>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</si>
  <si>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</si>
  <si>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</si>
  <si>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</si>
  <si>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</si>
  <si>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</si>
  <si>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</si>
  <si>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</si>
  <si>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</si>
  <si>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</si>
  <si>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</si>
  <si>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</si>
  <si>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</si>
  <si>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</si>
  <si>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</si>
  <si>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</si>
  <si>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</si>
  <si>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</si>
  <si>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</si>
  <si>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</si>
  <si>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</si>
  <si>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</si>
  <si>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</si>
  <si>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</si>
  <si>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</si>
  <si>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</si>
  <si>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</si>
  <si>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</si>
  <si>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</si>
  <si>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</si>
  <si>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</si>
  <si>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</si>
  <si>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</si>
  <si>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</si>
  <si>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</si>
  <si>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</si>
  <si>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</si>
  <si>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</si>
  <si>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</si>
  <si>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</si>
  <si>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</si>
  <si>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</si>
  <si>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</si>
  <si>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</si>
  <si>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</si>
  <si>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</si>
  <si>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</si>
  <si>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</si>
  <si>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</si>
  <si>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</si>
  <si>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</si>
  <si>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</si>
  <si>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</si>
  <si>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</si>
  <si>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</si>
  <si>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</si>
  <si>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</si>
  <si>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</si>
  <si>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</si>
  <si>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</si>
  <si>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</si>
  <si>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</si>
  <si>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</si>
  <si>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</si>
  <si>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</si>
  <si>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</si>
  <si>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</si>
  <si>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</si>
  <si>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</si>
  <si>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</si>
  <si>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</si>
  <si>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</si>
  <si>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</si>
  <si>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</si>
  <si>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</si>
  <si>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</si>
  <si>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</si>
  <si>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</si>
  <si>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</si>
  <si>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</si>
  <si>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</si>
  <si>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</si>
  <si>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</si>
  <si>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</si>
  <si>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</si>
  <si>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</si>
  <si>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</si>
  <si>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</si>
  <si>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</si>
  <si>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</si>
  <si>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</si>
  <si>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</si>
  <si>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</si>
  <si>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</si>
  <si>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</si>
  <si>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</si>
  <si>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</si>
  <si>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</si>
  <si>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</si>
  <si>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</si>
  <si>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</si>
  <si>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</si>
  <si>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</si>
  <si>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</si>
  <si>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</si>
  <si>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</si>
  <si>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</si>
  <si>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</si>
  <si>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</si>
  <si>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</si>
  <si>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</si>
  <si>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</si>
  <si>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</si>
  <si>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</si>
  <si>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</si>
  <si>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</si>
  <si>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</si>
  <si>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</si>
  <si>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</si>
  <si>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</si>
  <si>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</si>
  <si>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</si>
  <si>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</si>
  <si>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</si>
  <si>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</si>
  <si>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</si>
  <si>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</si>
  <si>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</si>
  <si>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</si>
  <si>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</si>
  <si>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</si>
  <si>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</si>
  <si>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</si>
  <si>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</si>
  <si>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</si>
  <si>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</si>
  <si>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</si>
  <si>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</si>
  <si>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</si>
  <si>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</si>
  <si>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</si>
  <si>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</si>
  <si>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</si>
  <si>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</si>
  <si>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</si>
  <si>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</si>
  <si>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</si>
  <si>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</si>
  <si>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</si>
  <si>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</si>
  <si>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</si>
  <si>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</si>
  <si>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</si>
  <si>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</si>
  <si>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</si>
  <si>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</si>
  <si>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</si>
  <si>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</si>
  <si>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</si>
  <si>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</si>
  <si>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</si>
  <si>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</si>
  <si>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</si>
  <si>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</si>
  <si>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</si>
  <si>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</si>
  <si>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</si>
  <si>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</si>
  <si>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</si>
  <si>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</si>
  <si>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</si>
  <si>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</si>
  <si>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</si>
  <si>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</si>
  <si>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</si>
  <si>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</si>
  <si>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</si>
  <si>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</si>
  <si>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</si>
  <si>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</si>
  <si>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</si>
  <si>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</si>
  <si>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</si>
  <si>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</si>
  <si>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</si>
  <si>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</si>
  <si>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</si>
  <si>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</si>
  <si>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</si>
  <si>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</si>
  <si>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</si>
  <si>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</si>
  <si>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</si>
  <si>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</si>
  <si>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</si>
  <si>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</si>
  <si>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</si>
  <si>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</si>
  <si>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</si>
  <si>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</si>
  <si>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</si>
  <si>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</si>
  <si>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</si>
  <si>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</si>
  <si>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</si>
  <si>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</si>
  <si>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</si>
  <si>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</si>
  <si>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</si>
  <si>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</si>
  <si>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</si>
  <si>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</si>
  <si>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</si>
  <si>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</si>
  <si>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</si>
  <si>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</si>
  <si>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</si>
  <si>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</si>
  <si>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</si>
  <si>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</si>
  <si>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</si>
  <si>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</si>
  <si>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</si>
  <si>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</si>
  <si>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</si>
  <si>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</si>
  <si>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</si>
  <si>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</si>
  <si>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</si>
  <si>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</si>
  <si>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</si>
  <si>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</si>
  <si>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</si>
  <si>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</si>
  <si>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</si>
  <si>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</si>
  <si>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</si>
  <si>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</si>
  <si>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</si>
  <si>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</si>
  <si>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</si>
  <si>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</si>
  <si>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</si>
  <si>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</si>
  <si>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</si>
  <si>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</si>
  <si>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</si>
  <si>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</si>
  <si>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</si>
  <si>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</si>
  <si>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</si>
  <si>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</si>
  <si>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</si>
  <si>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</si>
  <si>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</si>
  <si>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</si>
  <si>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</si>
  <si>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</si>
  <si>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</si>
  <si>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</si>
  <si>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</si>
  <si>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</si>
  <si>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</si>
  <si>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</si>
  <si>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</si>
  <si>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</si>
  <si>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</si>
  <si>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</si>
  <si>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</si>
  <si>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</si>
  <si>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</si>
  <si>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</si>
  <si>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</si>
  <si>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</si>
  <si>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</si>
  <si>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</si>
  <si>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</si>
  <si>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</si>
  <si>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</si>
  <si>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</si>
  <si>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</si>
  <si>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</si>
  <si>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</si>
  <si>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</si>
  <si>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</si>
  <si>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</si>
  <si>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</si>
  <si>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</si>
  <si>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</si>
  <si>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</si>
  <si>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</si>
  <si>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</si>
  <si>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</si>
  <si>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</si>
  <si>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</si>
  <si>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</si>
  <si>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</si>
  <si>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</si>
  <si>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</si>
  <si>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</si>
  <si>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</si>
  <si>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</si>
  <si>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</si>
  <si>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</si>
  <si>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</si>
  <si>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</si>
  <si>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</si>
  <si>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</si>
  <si>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</si>
  <si>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</si>
  <si>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</si>
  <si>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</si>
  <si>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</si>
  <si>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</si>
  <si>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</si>
  <si>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</si>
  <si>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</si>
  <si>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</si>
  <si>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</si>
  <si>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</si>
  <si>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</si>
  <si>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</si>
  <si>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</si>
  <si>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</si>
  <si>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</si>
  <si>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</si>
  <si>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</si>
  <si>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</si>
  <si>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</si>
  <si>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</si>
  <si>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</si>
  <si>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</si>
  <si>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</si>
  <si>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</si>
  <si>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</si>
  <si>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</si>
  <si>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</si>
  <si>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</si>
  <si>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</si>
  <si>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</si>
  <si>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</si>
  <si>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</si>
  <si>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</si>
  <si>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</si>
  <si>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</si>
  <si>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</si>
  <si>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</si>
  <si>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</si>
  <si>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</si>
  <si>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</si>
  <si>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</si>
  <si>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</si>
  <si>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</si>
  <si>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</si>
  <si>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</si>
  <si>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</si>
  <si>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</si>
  <si>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</si>
  <si>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</si>
  <si>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</si>
  <si>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</si>
  <si>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</si>
  <si>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</si>
  <si>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</si>
  <si>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</si>
  <si>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</si>
  <si>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</si>
  <si>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</si>
  <si>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</si>
  <si>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</si>
  <si>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</si>
  <si>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</si>
  <si>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</si>
  <si>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</si>
  <si>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</si>
  <si>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</si>
  <si>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</si>
  <si>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</si>
  <si>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</si>
  <si>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</si>
  <si>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</si>
  <si>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</si>
  <si>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</si>
  <si>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</si>
  <si>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</si>
  <si>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</si>
  <si>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</si>
  <si>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</si>
  <si>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</si>
  <si>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</si>
  <si>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</si>
  <si>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</si>
  <si>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</si>
  <si>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</si>
  <si>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</si>
  <si>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</si>
  <si>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</si>
  <si>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</si>
  <si>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</si>
  <si>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</si>
  <si>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</si>
  <si>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</si>
  <si>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</si>
  <si>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</si>
  <si>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</si>
  <si>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</si>
  <si>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</si>
  <si>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</si>
  <si>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</si>
  <si>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</si>
  <si>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</si>
  <si>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</si>
  <si>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</si>
  <si>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</si>
  <si>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</si>
  <si>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</si>
  <si>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</si>
  <si>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</si>
  <si>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</si>
  <si>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</si>
  <si>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</si>
  <si>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</si>
  <si>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</si>
  <si>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</si>
  <si>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</si>
  <si>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</si>
  <si>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</si>
  <si>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</si>
  <si>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</si>
  <si>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</si>
  <si>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</si>
  <si>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</si>
  <si>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</si>
  <si>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</si>
  <si>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</si>
  <si>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</si>
  <si>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</si>
  <si>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</si>
  <si>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</si>
  <si>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</si>
  <si>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</si>
  <si>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</si>
  <si>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</si>
  <si>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</si>
  <si>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</si>
  <si>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</si>
  <si>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</si>
  <si>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</si>
  <si>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</si>
  <si>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</si>
  <si>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</si>
  <si>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</si>
  <si>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</si>
  <si>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</si>
  <si>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</si>
  <si>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</si>
  <si>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</si>
  <si>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</si>
  <si>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</si>
  <si>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</si>
  <si>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</si>
  <si>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</si>
  <si>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</si>
  <si>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</si>
  <si>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</si>
  <si>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</si>
  <si>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</si>
  <si>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</si>
  <si>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</si>
  <si>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</si>
  <si>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</si>
  <si>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</si>
  <si>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</si>
  <si>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</si>
  <si>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</si>
  <si>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</si>
  <si>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</si>
  <si>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</si>
  <si>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</si>
  <si>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</si>
  <si>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</si>
  <si>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</si>
  <si>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</si>
  <si>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</si>
  <si>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</si>
  <si>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</si>
  <si>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</si>
  <si>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</si>
  <si>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</si>
  <si>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</si>
  <si>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</si>
  <si>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</si>
  <si>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</si>
  <si>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</si>
  <si>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</si>
  <si>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</si>
  <si>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</si>
  <si>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</si>
  <si>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</si>
  <si>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</si>
  <si>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</si>
  <si>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</si>
  <si>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</si>
  <si>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</si>
  <si>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</si>
  <si>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</si>
  <si>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</si>
  <si>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</si>
  <si>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</si>
  <si>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</si>
  <si>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</si>
  <si>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</si>
  <si>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</si>
  <si>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</si>
  <si>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</si>
  <si>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</si>
  <si>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</si>
  <si>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</si>
  <si>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</si>
  <si>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</si>
  <si>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</si>
  <si>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</si>
  <si>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</si>
  <si>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</si>
  <si>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</si>
  <si>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</si>
  <si>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</si>
  <si>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</si>
  <si>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</si>
  <si>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</si>
  <si>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</si>
  <si>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</si>
  <si>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</si>
  <si>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</si>
  <si>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</si>
  <si>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</si>
  <si>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</si>
  <si>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</si>
  <si>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</si>
  <si>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</si>
  <si>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</si>
  <si>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</si>
  <si>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</si>
  <si>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</si>
  <si>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</si>
  <si>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</si>
  <si>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</si>
  <si>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</si>
  <si>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</si>
  <si>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</si>
  <si>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</si>
  <si>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</si>
  <si>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</si>
  <si>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</si>
  <si>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</si>
  <si>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</si>
  <si>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</si>
  <si>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</si>
  <si>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</si>
  <si>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</si>
  <si>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</si>
  <si>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</si>
  <si>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</si>
  <si>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</si>
  <si>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</si>
  <si>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</si>
  <si>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</si>
  <si>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</si>
  <si>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</si>
  <si>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</si>
  <si>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</si>
  <si>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</si>
  <si>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</si>
  <si>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</si>
  <si>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</si>
  <si>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</si>
  <si>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</si>
  <si>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</si>
  <si>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</si>
  <si>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</si>
  <si>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</si>
  <si>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</si>
  <si>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</si>
  <si>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</si>
  <si>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</si>
  <si>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</si>
  <si>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</si>
  <si>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</si>
  <si>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</si>
  <si>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</si>
  <si>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</si>
  <si>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</si>
  <si>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</si>
  <si>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</si>
  <si>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</si>
  <si>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</si>
  <si>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</si>
  <si>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</si>
  <si>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</si>
  <si>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</si>
  <si>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</si>
  <si>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</si>
  <si>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</si>
  <si>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</si>
  <si>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</si>
  <si>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</si>
  <si>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</si>
  <si>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</si>
  <si>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</si>
  <si>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</si>
  <si>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</si>
  <si>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</si>
  <si>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</si>
  <si>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</si>
  <si>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</si>
  <si>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</si>
  <si>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</si>
  <si>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</si>
  <si>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</si>
  <si>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</si>
  <si>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</si>
  <si>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</si>
  <si>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</si>
  <si>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</si>
  <si>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</si>
  <si>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</si>
  <si>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</si>
  <si>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</si>
  <si>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</si>
  <si>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</si>
  <si>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</si>
  <si>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</si>
  <si>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</si>
  <si>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</si>
  <si>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</si>
  <si>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</si>
  <si>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</si>
  <si>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</si>
  <si>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</si>
  <si>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</si>
  <si>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</si>
  <si>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</si>
  <si>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</si>
  <si>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</si>
  <si>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</si>
  <si>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</si>
  <si>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</si>
  <si>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</si>
  <si>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</si>
  <si>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</si>
  <si>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</si>
  <si>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</si>
  <si>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</si>
  <si>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</si>
  <si>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</si>
  <si>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</si>
  <si>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</si>
  <si>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</si>
  <si>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</si>
  <si>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</si>
  <si>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</si>
  <si>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</si>
  <si>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</si>
  <si>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</si>
  <si>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</si>
  <si>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</si>
  <si>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</si>
  <si>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</si>
  <si>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</si>
  <si>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</si>
  <si>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</si>
  <si>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</si>
  <si>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</si>
  <si>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</si>
  <si>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</si>
  <si>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</si>
  <si>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</si>
  <si>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</si>
  <si>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</si>
  <si>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</si>
  <si>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</si>
  <si>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</si>
  <si>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</si>
  <si>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</si>
  <si>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</si>
  <si>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</si>
  <si>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</si>
  <si>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</si>
  <si>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</si>
  <si>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</si>
  <si>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</si>
  <si>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</si>
  <si>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</si>
  <si>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</si>
  <si>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</si>
  <si>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</si>
  <si>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</si>
  <si>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</si>
  <si>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</si>
  <si>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</si>
  <si>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</si>
  <si>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</si>
  <si>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</si>
  <si>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</si>
  <si>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</si>
  <si>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</si>
  <si>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</si>
  <si>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</si>
  <si>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</si>
  <si>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</si>
  <si>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</si>
  <si>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</si>
  <si>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</si>
  <si>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</si>
  <si>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</si>
  <si>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</si>
  <si>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</si>
  <si>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</si>
  <si>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</si>
  <si>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</si>
  <si>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</si>
  <si>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</si>
  <si>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</si>
  <si>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</si>
  <si>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</si>
  <si>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</si>
  <si>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</si>
  <si>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</si>
  <si>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</si>
  <si>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</si>
  <si>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</si>
  <si>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</si>
  <si>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</si>
  <si>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</si>
  <si>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</si>
  <si>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</si>
  <si>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</si>
  <si>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</si>
  <si>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</si>
  <si>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</si>
  <si>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</si>
  <si>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</si>
  <si>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</si>
  <si>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</si>
  <si>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</si>
  <si>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</si>
  <si>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</si>
  <si>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</si>
  <si>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</si>
  <si>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</si>
  <si>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</si>
  <si>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</si>
  <si>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</si>
  <si>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</si>
  <si>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</si>
  <si>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</si>
  <si>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</si>
  <si>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</si>
  <si>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</si>
  <si>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</si>
  <si>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</si>
  <si>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</si>
  <si>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</si>
  <si>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</si>
  <si>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</si>
  <si>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</si>
  <si>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</si>
  <si>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</si>
  <si>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</si>
  <si>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</si>
  <si>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</si>
  <si>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</si>
  <si>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</si>
  <si>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</si>
  <si>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</si>
  <si>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</si>
  <si>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</si>
  <si>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</si>
  <si>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</si>
  <si>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</si>
  <si>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</si>
  <si>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</si>
  <si>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</si>
  <si>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</si>
  <si>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</si>
  <si>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</si>
  <si>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</si>
  <si>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</si>
  <si>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</si>
  <si>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</si>
  <si>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</si>
  <si>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</si>
  <si>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</si>
  <si>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</si>
  <si>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</si>
  <si>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</si>
  <si>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</si>
  <si>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</si>
  <si>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</si>
  <si>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</si>
  <si>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</si>
  <si>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</si>
  <si>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</si>
  <si>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</si>
  <si>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</si>
  <si>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</si>
  <si>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</si>
  <si>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</si>
  <si>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</si>
  <si>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</si>
  <si>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</si>
  <si>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</si>
  <si>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</si>
  <si>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</si>
  <si>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</si>
  <si>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</si>
  <si>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</si>
  <si>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</si>
  <si>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</si>
  <si>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</si>
  <si>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</si>
  <si>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</si>
  <si>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</si>
  <si>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</si>
  <si>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</si>
  <si>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</si>
  <si>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</si>
  <si>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</si>
  <si>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</si>
  <si>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</si>
  <si>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</si>
  <si>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</si>
  <si>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</si>
  <si>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</si>
  <si>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</si>
  <si>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</si>
  <si>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</si>
  <si>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</si>
  <si>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</si>
  <si>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</si>
  <si>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</si>
  <si>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</si>
  <si>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</si>
  <si>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</si>
  <si>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</si>
  <si>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</si>
  <si>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</si>
  <si>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</si>
  <si>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</si>
  <si>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</si>
  <si>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</si>
  <si>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</si>
  <si>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</si>
  <si>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</si>
  <si>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</si>
  <si>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</si>
  <si>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</si>
  <si>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</si>
  <si>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</si>
  <si>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</si>
  <si>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</si>
  <si>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</si>
  <si>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</si>
  <si>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</si>
  <si>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</si>
  <si>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</si>
  <si>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</si>
  <si>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</si>
  <si>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</si>
  <si>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</si>
  <si>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</si>
  <si>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</si>
  <si>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</si>
  <si>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</si>
  <si>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</si>
  <si>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</si>
  <si>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</si>
  <si>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</si>
  <si>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</si>
  <si>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</si>
  <si>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</si>
  <si>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</si>
  <si>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</si>
  <si>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</si>
  <si>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</si>
  <si>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</si>
  <si>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</si>
  <si>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</si>
  <si>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</si>
  <si>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</si>
  <si>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</si>
  <si>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</si>
  <si>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</si>
  <si>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</si>
  <si>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</si>
  <si>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</si>
  <si>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</si>
  <si>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</si>
  <si>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</si>
  <si>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</si>
  <si>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</si>
  <si>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</si>
  <si>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</si>
  <si>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</si>
  <si>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</si>
  <si>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</si>
  <si>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</si>
  <si>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</si>
  <si>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</si>
  <si>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</si>
  <si>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</si>
  <si>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</si>
  <si>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</si>
  <si>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</si>
  <si>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</si>
  <si>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</si>
  <si>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</si>
  <si>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</si>
  <si>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</si>
  <si>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</si>
  <si>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</si>
  <si>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</si>
  <si>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</si>
  <si>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</si>
  <si>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</si>
  <si>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</si>
  <si>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</si>
  <si>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</si>
  <si>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</si>
  <si>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</si>
  <si>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</si>
  <si>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</si>
  <si>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</si>
  <si>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</si>
  <si>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</si>
  <si>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</si>
  <si>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</si>
  <si>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</si>
  <si>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</si>
  <si>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</si>
  <si>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</si>
  <si>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</si>
  <si>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</si>
  <si>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</si>
  <si>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</si>
  <si>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</si>
  <si>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</si>
  <si>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</si>
  <si>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</si>
  <si>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</si>
  <si>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</si>
  <si>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</si>
  <si>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</si>
  <si>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</si>
  <si>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</si>
  <si>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</si>
  <si>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</si>
  <si>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</si>
  <si>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</si>
  <si>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</si>
  <si>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</si>
  <si>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</si>
  <si>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</si>
  <si>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</si>
  <si>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</si>
  <si>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</si>
  <si>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</si>
  <si>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</si>
  <si>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</si>
  <si>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</si>
  <si>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</si>
  <si>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</si>
  <si>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</si>
  <si>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</si>
  <si>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</si>
  <si>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</si>
  <si>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</si>
  <si>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</si>
  <si>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</si>
  <si>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</si>
  <si>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</si>
  <si>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</si>
  <si>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</si>
  <si>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</si>
  <si>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</si>
  <si>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</si>
  <si>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</si>
  <si>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</si>
  <si>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</si>
  <si>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</si>
  <si>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</si>
  <si>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</si>
  <si>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</si>
  <si>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</si>
  <si>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</si>
  <si>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</si>
  <si>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</si>
  <si>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</si>
  <si>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</si>
  <si>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</si>
  <si>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</si>
  <si>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</si>
  <si>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</si>
  <si>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</si>
  <si>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</si>
  <si>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</si>
  <si>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</si>
  <si>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</si>
  <si>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</si>
  <si>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</si>
  <si>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</si>
  <si>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</si>
  <si>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</si>
  <si>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</si>
  <si>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</si>
  <si>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</si>
  <si>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</si>
  <si>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</si>
  <si>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</si>
  <si>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</si>
  <si>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</si>
  <si>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</si>
  <si>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</si>
  <si>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</si>
  <si>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</si>
  <si>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</si>
  <si>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</si>
  <si>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</si>
  <si>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</si>
  <si>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</si>
  <si>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</si>
  <si>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</si>
  <si>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</si>
  <si>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</si>
  <si>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</si>
  <si>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</si>
  <si>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</si>
  <si>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</si>
  <si>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</si>
  <si>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</si>
  <si>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</si>
  <si>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</si>
  <si>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</si>
  <si>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</si>
  <si>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</si>
  <si>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</si>
  <si>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</si>
  <si>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</si>
  <si>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</si>
  <si>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</si>
  <si>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</si>
  <si>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</si>
  <si>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</si>
  <si>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</si>
  <si>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</si>
  <si>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</si>
  <si>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</si>
  <si>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</si>
  <si>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</si>
  <si>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</si>
  <si>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</si>
  <si>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</si>
  <si>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</si>
  <si>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</si>
  <si>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</si>
  <si>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</si>
  <si>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</si>
  <si>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</si>
  <si>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</si>
  <si>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</si>
  <si>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</si>
  <si>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</si>
  <si>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</si>
  <si>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</si>
  <si>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</si>
  <si>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</si>
  <si>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</si>
  <si>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</si>
  <si>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</si>
  <si>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</si>
  <si>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</si>
  <si>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</si>
  <si>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</si>
  <si>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</si>
  <si>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</si>
  <si>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</si>
  <si>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</si>
  <si>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</si>
  <si>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</si>
  <si>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</si>
  <si>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</si>
  <si>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</si>
  <si>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</si>
  <si>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</si>
  <si>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</si>
  <si>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</si>
  <si>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</si>
  <si>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</si>
  <si>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</si>
  <si>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</si>
  <si>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</si>
  <si>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</si>
  <si>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</si>
  <si>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</si>
  <si>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</si>
  <si>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</si>
  <si>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</si>
  <si>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</si>
  <si>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</si>
  <si>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</si>
  <si>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</si>
  <si>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</si>
  <si>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</si>
  <si>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</si>
  <si>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</si>
  <si>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</si>
  <si>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</si>
  <si>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</si>
  <si>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</si>
  <si>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</si>
  <si>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</si>
  <si>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</si>
  <si>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</si>
  <si>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</si>
  <si>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</si>
  <si>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</si>
  <si>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</si>
  <si>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</si>
  <si>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</si>
  <si>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</si>
  <si>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</si>
  <si>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</si>
  <si>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</si>
  <si>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</si>
  <si>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</si>
  <si>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</si>
  <si>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</si>
  <si>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</si>
  <si>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</si>
  <si>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</si>
  <si>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</si>
  <si>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</si>
  <si>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</si>
  <si>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</si>
  <si>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</si>
  <si>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</si>
  <si>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</si>
  <si>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</si>
  <si>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</si>
  <si>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</si>
  <si>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</si>
  <si>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</si>
  <si>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</si>
  <si>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</si>
  <si>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</si>
  <si>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</si>
  <si>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</si>
  <si>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</si>
  <si>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</si>
  <si>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</si>
  <si>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</si>
  <si>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</si>
  <si>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</si>
  <si>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</si>
  <si>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</si>
  <si>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</si>
  <si>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</si>
  <si>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</si>
  <si>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</si>
  <si>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</si>
  <si>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</si>
  <si>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</si>
  <si>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</si>
  <si>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</si>
  <si>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</si>
  <si>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</si>
  <si>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</si>
  <si>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</si>
  <si>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</si>
  <si>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</si>
  <si>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</si>
  <si>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</si>
  <si>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</si>
  <si>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</si>
  <si>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</si>
  <si>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</si>
  <si>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</si>
  <si>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</si>
  <si>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</si>
  <si>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</si>
  <si>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</si>
  <si>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</si>
  <si>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</si>
  <si>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</si>
  <si>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</si>
  <si>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</si>
  <si>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</si>
  <si>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</si>
  <si>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</si>
  <si>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</si>
  <si>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</si>
  <si>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</si>
  <si>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</si>
  <si>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</si>
  <si>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</si>
  <si>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</si>
  <si>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</si>
  <si>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</si>
  <si>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</si>
  <si>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</si>
  <si>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</si>
  <si>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</si>
  <si>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</si>
  <si>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</si>
  <si>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</si>
  <si>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</si>
  <si>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</si>
  <si>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</si>
  <si>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</si>
  <si>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</si>
  <si>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</si>
  <si>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</si>
  <si>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</si>
  <si>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</si>
  <si>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</si>
  <si>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</si>
  <si>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</si>
  <si>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</si>
  <si>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</si>
  <si>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</si>
  <si>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</si>
  <si>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</si>
  <si>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</si>
  <si>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</si>
  <si>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</si>
  <si>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</si>
  <si>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</si>
  <si>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</si>
  <si>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</si>
  <si>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</si>
  <si>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</si>
  <si>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</si>
  <si>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</si>
  <si>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</si>
  <si>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</si>
  <si>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</si>
  <si>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</si>
  <si>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</si>
  <si>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</si>
  <si>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</si>
  <si>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</si>
  <si>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</si>
  <si>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</si>
  <si>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</si>
  <si>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</si>
  <si>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</si>
  <si>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</si>
  <si>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</si>
  <si>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</si>
  <si>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</si>
  <si>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</si>
  <si>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</si>
  <si>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</si>
  <si>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</si>
  <si>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</si>
  <si>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</si>
  <si>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</si>
  <si>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</si>
  <si>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</si>
  <si>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</si>
  <si>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</si>
  <si>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</si>
  <si>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</si>
  <si>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</si>
  <si>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</si>
  <si>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</si>
  <si>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</si>
  <si>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</si>
  <si>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</si>
  <si>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</si>
  <si>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</si>
  <si>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</si>
  <si>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</si>
  <si>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</si>
  <si>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</si>
  <si>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</si>
  <si>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</si>
  <si>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</si>
  <si>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</si>
  <si>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</si>
  <si>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</si>
  <si>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</si>
  <si>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</si>
  <si>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</si>
  <si>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</si>
  <si>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</si>
  <si>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</si>
  <si>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</si>
  <si>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</si>
  <si>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</si>
  <si>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</si>
  <si>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</si>
  <si>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</si>
  <si>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</si>
  <si>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</si>
  <si>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</si>
  <si>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</si>
  <si>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</si>
  <si>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</si>
  <si>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</si>
  <si>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</si>
  <si>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</si>
  <si>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</si>
  <si>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</si>
  <si>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</si>
  <si>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</si>
  <si>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</si>
  <si>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</si>
  <si>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</si>
  <si>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</si>
  <si>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</si>
  <si>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</si>
  <si>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</si>
  <si>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</si>
  <si>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</si>
  <si>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</si>
  <si>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</si>
  <si>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</si>
  <si>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</si>
  <si>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</si>
  <si>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</si>
  <si>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</si>
  <si>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</si>
  <si>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</si>
  <si>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</si>
  <si>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</si>
  <si>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</si>
  <si>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</si>
  <si>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</si>
  <si>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</si>
  <si>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</si>
  <si>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</si>
  <si>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</si>
  <si>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</si>
  <si>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</si>
  <si>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</si>
  <si>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</si>
  <si>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</si>
  <si>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</si>
  <si>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</si>
  <si>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</si>
  <si>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</si>
  <si>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</si>
  <si>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</si>
  <si>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</si>
  <si>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</si>
  <si>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</si>
  <si>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</si>
  <si>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</si>
  <si>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</si>
  <si>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</si>
  <si>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</si>
  <si>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</si>
  <si>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</si>
  <si>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</si>
  <si>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</si>
  <si>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</si>
  <si>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</si>
  <si>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</si>
  <si>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</si>
  <si>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</si>
  <si>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</si>
  <si>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</si>
  <si>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</si>
  <si>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</si>
  <si>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</si>
  <si>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</si>
  <si>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</si>
  <si>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</si>
  <si>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</si>
  <si>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</si>
  <si>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</si>
  <si>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</si>
  <si>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</si>
  <si>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</si>
  <si>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</si>
  <si>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</si>
  <si>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</si>
  <si>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</si>
  <si>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</si>
  <si>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</si>
  <si>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</si>
  <si>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</si>
  <si>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</si>
  <si>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</si>
  <si>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</si>
  <si>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</si>
  <si>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</si>
  <si>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</si>
  <si>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</si>
  <si>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</si>
  <si>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</si>
  <si>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</si>
  <si>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</si>
  <si>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</si>
  <si>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</si>
  <si>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</si>
  <si>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</si>
  <si>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</si>
  <si>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</si>
  <si>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</si>
  <si>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</si>
  <si>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</si>
  <si>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</si>
  <si>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</si>
  <si>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</si>
  <si>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</si>
  <si>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</si>
  <si>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</si>
  <si>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</si>
  <si>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</si>
  <si>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</si>
  <si>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</si>
  <si>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</si>
  <si>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</si>
  <si>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</si>
  <si>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</si>
  <si>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</si>
  <si>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</si>
  <si>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</si>
  <si>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</si>
  <si>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</si>
  <si>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</si>
  <si>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</si>
  <si>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</si>
  <si>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</si>
  <si>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</si>
  <si>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</si>
  <si>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</si>
  <si>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</si>
  <si>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</si>
  <si>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</si>
  <si>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</si>
  <si>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</si>
  <si>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</si>
  <si>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</si>
  <si>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</si>
  <si>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</si>
  <si>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</si>
  <si>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</si>
  <si>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</si>
  <si>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</si>
  <si>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</si>
  <si>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</si>
  <si>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</si>
  <si>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</si>
  <si>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</si>
  <si>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</si>
  <si>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</si>
  <si>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</si>
  <si>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</si>
  <si>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</si>
  <si>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</si>
  <si>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</si>
  <si>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</si>
  <si>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</si>
  <si>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</si>
  <si>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</si>
  <si>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</si>
  <si>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</si>
  <si>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</si>
  <si>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</si>
  <si>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</si>
  <si>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</si>
  <si>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</si>
  <si>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</si>
  <si>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</si>
  <si>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</si>
  <si>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</si>
  <si>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</si>
  <si>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</si>
  <si>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</si>
  <si>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</si>
  <si>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</si>
  <si>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</si>
  <si>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</si>
  <si>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</si>
  <si>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</si>
  <si>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</si>
  <si>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</si>
  <si>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</si>
  <si>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</si>
  <si>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</si>
  <si>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</si>
  <si>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</si>
  <si>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</si>
  <si>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</si>
  <si>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</si>
  <si>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</si>
  <si>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</si>
  <si>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</si>
  <si>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</si>
  <si>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</si>
  <si>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</si>
  <si>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</si>
  <si>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</si>
  <si>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</si>
  <si>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</si>
  <si>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</si>
  <si>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</si>
  <si>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</si>
  <si>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</si>
  <si>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</si>
  <si>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</si>
  <si>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</si>
  <si>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</si>
  <si>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</si>
  <si>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</si>
  <si>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</si>
  <si>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</si>
  <si>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</si>
  <si>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</si>
  <si>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</si>
  <si>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</si>
  <si>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</si>
  <si>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</si>
  <si>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</si>
  <si>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</si>
  <si>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</si>
  <si>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</si>
  <si>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</si>
  <si>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</si>
  <si>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</si>
  <si>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</si>
  <si>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</si>
  <si>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</si>
  <si>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</si>
  <si>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</si>
  <si>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</si>
  <si>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</si>
  <si>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</si>
  <si>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</si>
  <si>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</si>
  <si>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</si>
  <si>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</si>
  <si>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</si>
  <si>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</si>
  <si>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</si>
  <si>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</si>
  <si>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</si>
  <si>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</si>
  <si>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</si>
  <si>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</si>
  <si>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</si>
  <si>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</si>
  <si>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</si>
  <si>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</si>
  <si>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</si>
  <si>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</si>
  <si>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</si>
  <si>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</si>
  <si>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</si>
  <si>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</si>
  <si>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</si>
  <si>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</si>
  <si>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</si>
  <si>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</si>
  <si>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</si>
  <si>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</si>
  <si>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</si>
  <si>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</si>
  <si>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</si>
  <si>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</si>
  <si>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</si>
  <si>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</si>
  <si>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</si>
  <si>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</si>
  <si>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</si>
  <si>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</si>
  <si>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</si>
  <si>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</si>
  <si>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</si>
  <si>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</si>
  <si>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</si>
  <si>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</si>
  <si>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</si>
  <si>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</si>
  <si>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</si>
  <si>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</si>
  <si>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</si>
  <si>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</si>
  <si>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</si>
  <si>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</si>
  <si>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</si>
  <si>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</si>
  <si>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</si>
  <si>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</si>
  <si>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</si>
  <si>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</si>
  <si>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</si>
  <si>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</si>
  <si>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</si>
  <si>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</si>
  <si>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</si>
  <si>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</si>
  <si>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</si>
  <si>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</si>
  <si>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</si>
  <si>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</si>
  <si>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</si>
  <si>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</si>
  <si>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</si>
  <si>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</si>
  <si>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</si>
  <si>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</si>
  <si>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</si>
  <si>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</si>
  <si>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</si>
  <si>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</si>
  <si>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</si>
  <si>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</si>
  <si>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</si>
  <si>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</si>
  <si>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</si>
  <si>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</si>
  <si>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</si>
  <si>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</si>
  <si>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</si>
  <si>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</si>
  <si>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</si>
  <si>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</si>
  <si>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</si>
  <si>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</si>
  <si>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</si>
  <si>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</si>
  <si>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</si>
  <si>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</si>
  <si>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</si>
  <si>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</si>
  <si>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</si>
  <si>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</si>
  <si>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</si>
  <si>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</si>
  <si>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</si>
  <si>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</si>
  <si>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</si>
  <si>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</si>
  <si>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</si>
  <si>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</si>
  <si>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</si>
  <si>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</si>
  <si>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</si>
  <si>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</si>
  <si>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</si>
  <si>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</si>
  <si>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</si>
  <si>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</si>
  <si>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</si>
  <si>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</si>
  <si>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</si>
  <si>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</si>
  <si>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</si>
  <si>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</si>
  <si>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</si>
  <si>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</si>
  <si>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</si>
  <si>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</si>
  <si>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</si>
  <si>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</si>
  <si>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</si>
  <si>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</si>
  <si>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</si>
  <si>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</si>
  <si>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</si>
  <si>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</si>
  <si>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</si>
  <si>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</si>
  <si>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</si>
  <si>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</si>
  <si>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</si>
  <si>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</si>
  <si>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</si>
  <si>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</si>
  <si>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</si>
  <si>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</si>
  <si>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</si>
  <si>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</si>
  <si>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</si>
  <si>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</si>
  <si>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</si>
  <si>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</si>
  <si>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</si>
  <si>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</si>
  <si>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</si>
  <si>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</si>
  <si>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</si>
  <si>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</si>
  <si>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</si>
  <si>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</si>
  <si>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</si>
  <si>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</si>
  <si>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</si>
  <si>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</si>
  <si>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</si>
  <si>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</si>
  <si>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</si>
  <si>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</si>
  <si>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</si>
  <si>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</si>
  <si>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</si>
  <si>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</si>
  <si>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</si>
  <si>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</si>
  <si>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</si>
  <si>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</si>
  <si>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</si>
  <si>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</si>
  <si>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</si>
  <si>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</si>
  <si>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</si>
  <si>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</si>
  <si>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</si>
  <si>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</si>
  <si>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</si>
  <si>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</si>
  <si>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</si>
  <si>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</si>
  <si>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</si>
  <si>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</si>
  <si>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</si>
  <si>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</si>
  <si>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</si>
  <si>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</si>
  <si>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</si>
  <si>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</si>
  <si>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</si>
  <si>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</si>
  <si>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</si>
  <si>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</si>
  <si>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</si>
  <si>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</si>
  <si>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</si>
  <si>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</si>
  <si>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</si>
  <si>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</si>
  <si>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</si>
  <si>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</si>
  <si>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</si>
  <si>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</si>
  <si>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</si>
  <si>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</si>
  <si>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</si>
  <si>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</si>
  <si>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</si>
  <si>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</si>
  <si>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</si>
  <si>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</si>
  <si>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</si>
  <si>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</si>
  <si>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</si>
  <si>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</si>
  <si>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</si>
  <si>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</si>
  <si>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</si>
  <si>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</si>
  <si>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</si>
  <si>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</si>
  <si>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</si>
  <si>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</si>
  <si>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</si>
  <si>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</si>
  <si>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</si>
  <si>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</si>
  <si>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</si>
  <si>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</si>
  <si>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</si>
  <si>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</si>
  <si>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</si>
  <si>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</si>
  <si>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</si>
  <si>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</si>
  <si>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</si>
  <si>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</si>
  <si>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</si>
  <si>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</si>
  <si>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</si>
  <si>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</si>
  <si>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</si>
  <si>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</si>
  <si>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</si>
  <si>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</si>
  <si>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</si>
  <si>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</si>
  <si>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</si>
  <si>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</si>
  <si>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</si>
  <si>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</si>
  <si>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</si>
  <si>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</si>
  <si>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</si>
  <si>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</si>
  <si>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</si>
  <si>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</si>
  <si>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</si>
  <si>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</si>
  <si>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</si>
  <si>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</si>
  <si>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</si>
  <si>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</si>
  <si>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</si>
  <si>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</si>
  <si>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</si>
  <si>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</si>
  <si>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</si>
  <si>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</si>
  <si>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</si>
  <si>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</si>
  <si>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</si>
  <si>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</si>
  <si>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</si>
  <si>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</si>
  <si>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</si>
  <si>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</si>
  <si>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</si>
  <si>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</si>
  <si>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</si>
  <si>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</si>
  <si>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</si>
  <si>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</si>
  <si>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</si>
  <si>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</si>
  <si>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</si>
  <si>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</si>
  <si>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</si>
  <si>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</si>
  <si>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</si>
  <si>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</si>
  <si>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</si>
  <si>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</si>
  <si>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</si>
  <si>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</si>
  <si>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</si>
  <si>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</si>
  <si>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</si>
  <si>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</si>
  <si>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</si>
  <si>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</si>
  <si>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</si>
  <si>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</si>
  <si>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</si>
  <si>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</si>
  <si>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</si>
  <si>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</si>
  <si>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</si>
  <si>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</si>
  <si>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</si>
  <si>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</si>
  <si>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</si>
  <si>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</si>
  <si>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</si>
  <si>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</si>
  <si>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</si>
  <si>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</si>
  <si>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</si>
  <si>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</si>
  <si>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</si>
  <si>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</si>
  <si>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</si>
  <si>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</si>
  <si>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</si>
  <si>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</si>
  <si>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</si>
  <si>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</si>
  <si>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</si>
  <si>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</si>
  <si>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</si>
  <si>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</si>
  <si>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</si>
  <si>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</si>
  <si>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</si>
  <si>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</si>
  <si>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</si>
  <si>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</si>
  <si>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</si>
  <si>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</si>
  <si>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</si>
  <si>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</si>
  <si>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</si>
  <si>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</si>
  <si>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</si>
  <si>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</si>
  <si>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</si>
  <si>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</si>
  <si>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</si>
  <si>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</si>
  <si>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</si>
  <si>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</si>
  <si>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</si>
  <si>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</si>
  <si>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</si>
  <si>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</si>
  <si>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</si>
  <si>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</si>
  <si>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</si>
  <si>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</si>
  <si>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</si>
  <si>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</si>
  <si>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</si>
  <si>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</si>
  <si>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</si>
  <si>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</si>
  <si>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</si>
  <si>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</si>
  <si>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</si>
  <si>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</si>
  <si>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</si>
  <si>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</si>
  <si>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</si>
  <si>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</si>
  <si>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</si>
  <si>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</si>
  <si>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</si>
  <si>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</si>
  <si>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</si>
  <si>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</si>
  <si>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</si>
  <si>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</si>
  <si>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</si>
  <si>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</si>
  <si>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</si>
  <si>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</si>
  <si>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</si>
  <si>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</si>
  <si>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</si>
  <si>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</si>
  <si>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</si>
  <si>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</si>
  <si>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</si>
  <si>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</si>
  <si>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</si>
  <si>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</si>
  <si>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</si>
  <si>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</si>
  <si>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</si>
  <si>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</si>
  <si>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</si>
  <si>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</si>
  <si>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</si>
  <si>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</si>
  <si>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</si>
  <si>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</si>
  <si>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</si>
  <si>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</si>
  <si>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</si>
  <si>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</si>
  <si>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</si>
  <si>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</si>
  <si>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</si>
  <si>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</si>
  <si>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</si>
  <si>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</si>
  <si>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</si>
  <si>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</si>
  <si>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</si>
  <si>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</si>
  <si>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</si>
  <si>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</si>
  <si>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</si>
  <si>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</si>
  <si>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</si>
  <si>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</si>
  <si>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</si>
  <si>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</si>
  <si>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</si>
  <si>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</si>
  <si>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</si>
  <si>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</si>
  <si>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</si>
  <si>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</si>
  <si>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</si>
  <si>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</si>
  <si>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</si>
  <si>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</si>
  <si>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</si>
  <si>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</si>
  <si>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</si>
  <si>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</si>
  <si>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</si>
  <si>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</si>
  <si>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</si>
  <si>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</si>
  <si>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</si>
  <si>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</si>
  <si>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</si>
  <si>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</si>
  <si>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</si>
  <si>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</si>
  <si>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</si>
  <si>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</si>
  <si>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</si>
  <si>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</si>
  <si>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</si>
  <si>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</si>
  <si>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</si>
  <si>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</si>
  <si>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</si>
  <si>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</si>
  <si>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</si>
  <si>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</si>
  <si>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</si>
  <si>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</si>
  <si>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</si>
  <si>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</si>
  <si>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</si>
  <si>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</si>
  <si>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</si>
  <si>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</si>
  <si>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</si>
  <si>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</si>
  <si>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</si>
  <si>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</si>
  <si>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</si>
  <si>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</si>
  <si>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</si>
  <si>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</si>
  <si>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</si>
  <si>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</si>
  <si>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</si>
  <si>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</si>
  <si>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</si>
  <si>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</si>
  <si>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</si>
  <si>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</si>
  <si>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</si>
  <si>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</si>
  <si>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</si>
  <si>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</si>
  <si>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</si>
  <si>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</si>
  <si>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</si>
  <si>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</si>
  <si>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</si>
  <si>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</si>
  <si>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</si>
  <si>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</si>
  <si>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</si>
  <si>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</si>
  <si>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</si>
  <si>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</si>
  <si>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</si>
  <si>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</si>
  <si>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</si>
  <si>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</si>
  <si>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</si>
  <si>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</si>
  <si>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</si>
  <si>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</si>
  <si>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</si>
  <si>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</si>
  <si>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</si>
  <si>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</si>
  <si>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</si>
  <si>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</si>
  <si>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</si>
  <si>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</si>
  <si>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</si>
  <si>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</si>
  <si>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</si>
  <si>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</si>
  <si>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</si>
  <si>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</si>
  <si>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</si>
  <si>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</si>
  <si>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</si>
  <si>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</si>
  <si>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</si>
  <si>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</si>
  <si>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</si>
  <si>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</si>
  <si>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</si>
  <si>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</si>
  <si>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</si>
  <si>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</si>
  <si>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</si>
  <si>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</si>
  <si>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</si>
  <si>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</si>
  <si>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</si>
  <si>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</si>
  <si>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</si>
  <si>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</si>
  <si>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</si>
  <si>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</si>
  <si>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</si>
  <si>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</si>
  <si>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</si>
  <si>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</si>
  <si>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</si>
  <si>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</si>
  <si>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</si>
  <si>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</si>
  <si>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</si>
  <si>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</si>
  <si>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</si>
  <si>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</si>
  <si>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</si>
  <si>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</si>
  <si>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</si>
  <si>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</si>
  <si>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</si>
  <si>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</si>
  <si>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</si>
  <si>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</si>
  <si>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</si>
  <si>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</si>
  <si>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</si>
  <si>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</si>
  <si>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</si>
  <si>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</si>
  <si>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</si>
  <si>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</si>
  <si>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</si>
  <si>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</si>
  <si>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</si>
  <si>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</si>
  <si>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</si>
  <si>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</si>
  <si>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</si>
  <si>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</si>
  <si>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</si>
  <si>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</si>
  <si>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</si>
  <si>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</si>
  <si>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</si>
  <si>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</si>
  <si>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</si>
  <si>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</si>
  <si>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</si>
  <si>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</si>
  <si>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</si>
  <si>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</si>
  <si>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</si>
  <si>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</si>
  <si>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</si>
  <si>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</si>
  <si>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</si>
  <si>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</si>
  <si>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</si>
  <si>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</si>
  <si>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</si>
  <si>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</si>
  <si>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</si>
  <si>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</si>
  <si>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</si>
  <si>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</si>
  <si>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</si>
  <si>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</si>
  <si>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</si>
  <si>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</si>
  <si>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</si>
  <si>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</si>
  <si>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</si>
  <si>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</si>
  <si>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</si>
  <si>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</si>
  <si>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</si>
  <si>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</si>
  <si>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</si>
  <si>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</si>
  <si>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</si>
  <si>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</si>
  <si>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</si>
  <si>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</si>
  <si>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</si>
  <si>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</si>
  <si>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</si>
  <si>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</si>
  <si>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</si>
  <si>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</si>
  <si>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</si>
  <si>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</si>
  <si>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</si>
  <si>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</si>
  <si>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</si>
  <si>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</si>
  <si>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</si>
  <si>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</si>
  <si>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</si>
  <si>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</si>
  <si>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</si>
  <si>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</si>
  <si>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</si>
  <si>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</si>
  <si>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</si>
  <si>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</si>
  <si>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</si>
  <si>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</si>
  <si>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</si>
  <si>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</si>
  <si>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</si>
  <si>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</si>
  <si>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</si>
  <si>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</si>
  <si>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</si>
  <si>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</si>
  <si>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</si>
  <si>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</si>
  <si>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</si>
  <si>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</si>
  <si>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</si>
  <si>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</si>
  <si>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</si>
  <si>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</si>
  <si>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</si>
  <si>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</si>
  <si>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</si>
  <si>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</si>
  <si>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</si>
  <si>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</si>
  <si>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</si>
  <si>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</si>
  <si>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</si>
  <si>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</si>
  <si>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</si>
  <si>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</si>
  <si>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</si>
  <si>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</si>
  <si>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</si>
  <si>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</si>
  <si>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</si>
  <si>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</si>
  <si>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</si>
  <si>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</si>
  <si>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</si>
  <si>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</si>
  <si>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</si>
  <si>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</si>
  <si>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</si>
  <si>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</si>
  <si>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</si>
  <si>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</si>
  <si>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</si>
  <si>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</si>
  <si>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</si>
  <si>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</si>
  <si>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</si>
  <si>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</si>
  <si>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</si>
  <si>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</si>
  <si>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</si>
  <si>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</si>
  <si>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</si>
  <si>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</si>
  <si>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</si>
  <si>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</si>
  <si>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</si>
  <si>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</si>
  <si>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</si>
  <si>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</si>
  <si>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</si>
  <si>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</si>
  <si>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</si>
  <si>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</si>
  <si>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</si>
  <si>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</si>
  <si>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</si>
  <si>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</si>
  <si>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</si>
  <si>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</si>
  <si>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</si>
  <si>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</si>
  <si>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</si>
  <si>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</si>
  <si>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</si>
  <si>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</si>
  <si>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</si>
  <si>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</si>
  <si>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</si>
  <si>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</si>
  <si>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</si>
  <si>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</si>
  <si>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</si>
  <si>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</si>
  <si>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</si>
  <si>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</si>
  <si>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</si>
  <si>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</si>
  <si>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</si>
  <si>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</si>
  <si>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</si>
  <si>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</si>
  <si>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</si>
  <si>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</si>
  <si>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</si>
  <si>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</si>
  <si>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</si>
  <si>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</si>
  <si>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</si>
  <si>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</si>
  <si>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</si>
  <si>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</si>
  <si>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</si>
  <si>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</si>
  <si>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</si>
  <si>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</si>
  <si>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</si>
  <si>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</si>
  <si>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</si>
  <si>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</si>
  <si>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</si>
  <si>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</si>
  <si>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</si>
  <si>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</si>
  <si>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</si>
  <si>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</si>
  <si>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</si>
  <si>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</si>
  <si>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</si>
  <si>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</si>
  <si>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</si>
  <si>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</si>
  <si>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</si>
  <si>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</si>
  <si>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</si>
  <si>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</si>
  <si>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</si>
  <si>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</si>
  <si>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</si>
  <si>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</si>
  <si>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</si>
  <si>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</si>
  <si>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</si>
  <si>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</si>
  <si>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</si>
  <si>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</si>
  <si>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</si>
  <si>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</si>
  <si>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</si>
  <si>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</si>
  <si>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</si>
  <si>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</si>
  <si>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</si>
  <si>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</si>
  <si>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</si>
  <si>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</si>
  <si>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</si>
  <si>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</si>
  <si>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</si>
  <si>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</si>
  <si>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</si>
  <si>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</si>
  <si>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</si>
  <si>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</si>
  <si>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</si>
  <si>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</si>
  <si>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</si>
  <si>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</si>
  <si>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</si>
  <si>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</si>
  <si>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</si>
  <si>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</si>
  <si>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</si>
  <si>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</si>
  <si>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</si>
  <si>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</si>
  <si>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</si>
  <si>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</si>
  <si>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</si>
  <si>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</si>
  <si>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</si>
  <si>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</si>
  <si>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</si>
  <si>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</si>
  <si>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</si>
  <si>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</si>
  <si>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</si>
  <si>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</si>
  <si>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</si>
  <si>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</si>
  <si>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</si>
  <si>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</si>
  <si>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</si>
  <si>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</si>
  <si>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</si>
  <si>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</si>
  <si>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</si>
  <si>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</si>
  <si>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</si>
  <si>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</si>
  <si>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</si>
  <si>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</si>
  <si>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</si>
  <si>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</si>
  <si>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</si>
  <si>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</si>
  <si>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</si>
  <si>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</si>
  <si>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</si>
  <si>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</si>
  <si>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</si>
  <si>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</si>
  <si>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</si>
  <si>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</si>
  <si>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</si>
  <si>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</si>
  <si>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</si>
  <si>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</si>
  <si>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</si>
  <si>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</si>
  <si>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</si>
  <si>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</si>
  <si>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</si>
  <si>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</si>
  <si>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</si>
  <si>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</si>
  <si>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</si>
  <si>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</si>
  <si>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</si>
  <si>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</si>
  <si>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</si>
  <si>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</si>
  <si>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</si>
  <si>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</si>
  <si>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</si>
  <si>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</si>
  <si>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</si>
  <si>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</si>
  <si>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</si>
  <si>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</si>
  <si>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</si>
  <si>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</si>
  <si>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</si>
  <si>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</si>
  <si>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</si>
  <si>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</si>
  <si>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</si>
  <si>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</si>
  <si>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</si>
  <si>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</si>
  <si>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</si>
  <si>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</si>
  <si>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</si>
  <si>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</si>
  <si>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</si>
  <si>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</si>
  <si>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</si>
  <si>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</si>
  <si>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</si>
  <si>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</si>
  <si>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</si>
  <si>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</si>
  <si>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</si>
  <si>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</si>
  <si>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</si>
  <si>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</si>
  <si>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</si>
  <si>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</si>
  <si>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</si>
  <si>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</si>
  <si>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</si>
  <si>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</si>
  <si>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</si>
  <si>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</si>
  <si>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</si>
  <si>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</si>
  <si>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</si>
  <si>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</si>
  <si>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</si>
  <si>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</si>
  <si>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</si>
  <si>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</si>
  <si>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</si>
  <si>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</si>
  <si>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</si>
  <si>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</si>
  <si>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</si>
  <si>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</si>
  <si>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</si>
  <si>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</si>
  <si>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</si>
  <si>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</si>
  <si>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</si>
  <si>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</si>
  <si>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</si>
  <si>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</si>
  <si>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</si>
  <si>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</si>
  <si>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</si>
  <si>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</si>
  <si>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</si>
  <si>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</si>
  <si>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</si>
  <si>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</si>
  <si>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</si>
  <si>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</si>
  <si>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</si>
  <si>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</si>
  <si>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</si>
  <si>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</si>
  <si>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</si>
  <si>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</si>
  <si>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</si>
  <si>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</si>
  <si>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</si>
  <si>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</si>
  <si>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</si>
  <si>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</si>
  <si>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</si>
  <si>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</si>
  <si>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</si>
  <si>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</si>
  <si>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</si>
  <si>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</si>
  <si>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</si>
  <si>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</si>
  <si>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</si>
  <si>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</si>
  <si>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</si>
  <si>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</si>
  <si>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</si>
  <si>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</si>
  <si>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</si>
  <si>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</si>
  <si>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</si>
  <si>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</si>
  <si>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</si>
  <si>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</si>
  <si>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</si>
  <si>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</si>
  <si>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</si>
  <si>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</si>
  <si>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</si>
  <si>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</si>
  <si>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</si>
  <si>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</si>
  <si>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</si>
  <si>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</si>
  <si>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</si>
  <si>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</si>
  <si>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</si>
  <si>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</si>
  <si>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</si>
  <si>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</si>
  <si>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</si>
  <si>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</si>
  <si>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</si>
  <si>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</si>
  <si>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</si>
  <si>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</si>
  <si>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</si>
  <si>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</si>
  <si>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</si>
  <si>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</si>
  <si>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</si>
  <si>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</si>
  <si>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</si>
  <si>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</si>
  <si>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</si>
  <si>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</si>
  <si>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</si>
  <si>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</si>
  <si>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</si>
  <si>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</si>
  <si>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</si>
  <si>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</si>
  <si>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</si>
  <si>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</si>
  <si>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</si>
  <si>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</si>
  <si>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</si>
  <si>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</si>
  <si>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</si>
  <si>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</si>
  <si>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</si>
  <si>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</si>
  <si>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</si>
  <si>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</si>
  <si>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</si>
  <si>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</si>
  <si>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</si>
  <si>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</si>
  <si>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</si>
  <si>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</si>
  <si>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</si>
  <si>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</si>
  <si>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</si>
  <si>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</si>
  <si>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</si>
  <si>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</si>
  <si>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</si>
  <si>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</si>
  <si>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</si>
  <si>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</si>
  <si>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</si>
  <si>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</si>
  <si>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</si>
  <si>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</si>
  <si>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</si>
  <si>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</si>
  <si>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</si>
  <si>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</si>
  <si>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</si>
  <si>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</si>
  <si>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</si>
  <si>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</si>
  <si>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</si>
  <si>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</si>
  <si>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</si>
  <si>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</si>
  <si>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</si>
  <si>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</si>
  <si>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</si>
  <si>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</si>
  <si>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</si>
  <si>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</si>
  <si>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</si>
  <si>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</si>
  <si>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</si>
  <si>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</si>
  <si>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</si>
  <si>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</si>
  <si>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</si>
  <si>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</si>
  <si>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</si>
  <si>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</si>
  <si>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</si>
  <si>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</si>
  <si>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</si>
  <si>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</si>
  <si>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</si>
  <si>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</si>
  <si>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</si>
  <si>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</si>
  <si>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</si>
  <si>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</si>
  <si>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</si>
  <si>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</si>
  <si>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</si>
  <si>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</si>
  <si>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</si>
  <si>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</si>
  <si>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</si>
  <si>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</si>
  <si>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</si>
  <si>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</si>
  <si>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</si>
  <si>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</si>
  <si>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</si>
  <si>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</si>
  <si>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</si>
  <si>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</si>
  <si>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</si>
  <si>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</si>
  <si>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</si>
  <si>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</si>
  <si>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</si>
  <si>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</si>
  <si>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</si>
  <si>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</si>
  <si>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</si>
  <si>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</si>
  <si>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</si>
  <si>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</si>
  <si>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</si>
  <si>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</si>
  <si>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</si>
  <si>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</si>
  <si>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</si>
  <si>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</si>
  <si>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</si>
  <si>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</si>
  <si>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</si>
  <si>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</si>
  <si>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</si>
  <si>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</si>
  <si>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</si>
  <si>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</si>
  <si>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</si>
  <si>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</si>
  <si>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</si>
  <si>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</si>
  <si>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</si>
  <si>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</si>
  <si>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</si>
  <si>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</si>
  <si>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</si>
  <si>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</si>
  <si>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</si>
  <si>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</si>
  <si>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</si>
  <si>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</si>
  <si>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</si>
  <si>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</si>
  <si>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</si>
  <si>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</si>
  <si>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</si>
  <si>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</si>
  <si>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</si>
  <si>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</si>
  <si>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</si>
  <si>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</si>
  <si>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</si>
  <si>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</si>
  <si>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</si>
  <si>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</si>
  <si>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</si>
  <si>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</si>
  <si>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</si>
  <si>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</si>
  <si>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</si>
  <si>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</si>
  <si>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</si>
  <si>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</si>
  <si>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</si>
  <si>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</si>
  <si>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</si>
  <si>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</si>
  <si>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</si>
  <si>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</si>
  <si>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</si>
  <si>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</si>
  <si>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</si>
  <si>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</si>
  <si>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</si>
  <si>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</si>
  <si>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</si>
  <si>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</si>
  <si>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</si>
  <si>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</si>
  <si>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</si>
  <si>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</si>
  <si>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</si>
  <si>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</si>
  <si>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</si>
  <si>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</si>
  <si>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</si>
  <si>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</si>
  <si>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</si>
  <si>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</si>
  <si>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</si>
  <si>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</si>
  <si>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</si>
  <si>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</si>
  <si>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</si>
  <si>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</si>
  <si>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</si>
  <si>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</si>
  <si>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</si>
  <si>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</si>
  <si>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</si>
  <si>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</si>
  <si>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</si>
  <si>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</si>
  <si>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</si>
  <si>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</si>
  <si>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</si>
  <si>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</si>
  <si>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</si>
  <si>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</si>
  <si>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</si>
  <si>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</si>
  <si>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</si>
  <si>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</si>
  <si>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</si>
  <si>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</si>
  <si>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</si>
  <si>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</si>
  <si>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</si>
  <si>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</si>
  <si>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</si>
  <si>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</si>
  <si>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</si>
  <si>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</si>
  <si>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</si>
  <si>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</si>
  <si>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</si>
  <si>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</si>
  <si>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</si>
  <si>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</si>
  <si>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</si>
  <si>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</si>
  <si>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</si>
  <si>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</si>
  <si>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</si>
  <si>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</si>
  <si>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</si>
  <si>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</si>
  <si>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</si>
  <si>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</si>
  <si>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</si>
  <si>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</si>
  <si>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</si>
  <si>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</si>
  <si>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</si>
  <si>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</si>
  <si>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</si>
  <si>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</si>
  <si>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</si>
  <si>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</si>
  <si>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</si>
  <si>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</si>
  <si>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</si>
  <si>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</si>
  <si>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</si>
  <si>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</si>
  <si>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</si>
  <si>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</si>
  <si>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</si>
  <si>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</si>
  <si>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</si>
  <si>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</si>
  <si>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</si>
  <si>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</si>
  <si>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</si>
  <si>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</si>
  <si>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</si>
  <si>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</si>
  <si>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</si>
  <si>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</si>
  <si>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</si>
  <si>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</si>
  <si>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</si>
  <si>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</si>
  <si>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</si>
  <si>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</si>
  <si>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</si>
  <si>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</si>
  <si>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</si>
  <si>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</si>
  <si>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</si>
  <si>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</si>
  <si>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</si>
  <si>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</si>
  <si>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</si>
  <si>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</si>
  <si>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</si>
  <si>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</si>
  <si>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</si>
  <si>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</si>
  <si>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</si>
  <si>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</si>
  <si>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</si>
  <si>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</si>
  <si>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</si>
  <si>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</si>
  <si>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</si>
  <si>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</si>
  <si>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</si>
  <si>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</si>
  <si>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</si>
  <si>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</si>
  <si>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</si>
  <si>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</si>
  <si>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</si>
  <si>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</si>
  <si>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</si>
  <si>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</si>
  <si>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</si>
  <si>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</si>
  <si>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</si>
  <si>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</si>
  <si>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</si>
  <si>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</si>
  <si>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</si>
  <si>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</si>
  <si>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</si>
  <si>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</si>
  <si>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</si>
  <si>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</si>
  <si>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</si>
  <si>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</si>
  <si>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</si>
  <si>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</si>
  <si>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</si>
  <si>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</si>
  <si>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</si>
  <si>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</si>
  <si>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</si>
  <si>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</si>
  <si>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</si>
  <si>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</si>
  <si>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</si>
  <si>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</si>
  <si>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</si>
  <si>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</si>
  <si>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</si>
  <si>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</si>
  <si>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</si>
  <si>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</si>
  <si>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</si>
  <si>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</si>
  <si>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</si>
  <si>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</si>
  <si>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</si>
  <si>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</si>
  <si>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</si>
  <si>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</si>
  <si>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</si>
  <si>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</si>
  <si>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</si>
  <si>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</si>
  <si>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</si>
  <si>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</si>
  <si>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</si>
  <si>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</si>
  <si>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</si>
  <si>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</si>
  <si>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</si>
  <si>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</si>
  <si>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</si>
  <si>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</si>
  <si>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</si>
  <si>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</si>
  <si>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</si>
  <si>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</si>
  <si>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</si>
  <si>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</si>
  <si>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</si>
  <si>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</si>
  <si>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</si>
  <si>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</si>
  <si>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</si>
  <si>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</si>
  <si>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</si>
  <si>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</si>
  <si>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</si>
  <si>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</si>
  <si>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</si>
  <si>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</si>
  <si>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</si>
  <si>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</si>
  <si>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</si>
  <si>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</si>
  <si>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</si>
  <si>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</si>
  <si>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</si>
  <si>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</si>
  <si>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</si>
  <si>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</si>
  <si>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</si>
  <si>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</si>
  <si>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</si>
  <si>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</si>
  <si>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</si>
  <si>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</si>
  <si>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</si>
  <si>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</si>
  <si>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</si>
  <si>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</si>
  <si>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</si>
  <si>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</si>
  <si>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</si>
  <si>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</si>
  <si>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</si>
  <si>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</si>
  <si>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</si>
  <si>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</si>
  <si>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</si>
  <si>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</si>
  <si>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</si>
  <si>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</si>
  <si>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</si>
  <si>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</si>
  <si>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</si>
  <si>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</si>
  <si>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</si>
  <si>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</si>
  <si>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</si>
  <si>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</si>
  <si>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</si>
  <si>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</si>
  <si>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</si>
  <si>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</si>
  <si>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</si>
  <si>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</si>
  <si>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</si>
  <si>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</si>
  <si>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</si>
  <si>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</si>
  <si>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</si>
  <si>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</si>
  <si>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</si>
  <si>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</si>
  <si>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</si>
  <si>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</si>
  <si>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</si>
  <si>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</si>
  <si>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</si>
  <si>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</si>
  <si>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</si>
  <si>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</si>
  <si>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</si>
  <si>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</si>
  <si>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</si>
  <si>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</si>
  <si>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</si>
  <si>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</si>
  <si>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</si>
  <si>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</si>
  <si>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</si>
  <si>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</si>
  <si>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</si>
  <si>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</si>
  <si>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</si>
  <si>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</si>
  <si>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</si>
  <si>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</si>
  <si>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</si>
  <si>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</si>
  <si>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</si>
  <si>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</si>
  <si>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</si>
  <si>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</si>
  <si>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</si>
  <si>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</si>
  <si>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</si>
  <si>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</si>
  <si>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</si>
  <si>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</si>
  <si>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</si>
  <si>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</si>
  <si>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</si>
  <si>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</si>
  <si>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</si>
  <si>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</si>
  <si>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</si>
  <si>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</si>
  <si>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</si>
  <si>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</si>
  <si>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</si>
  <si>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</si>
  <si>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</si>
  <si>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</si>
  <si>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</si>
  <si>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</si>
  <si>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</si>
  <si>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</si>
  <si>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</si>
  <si>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</si>
  <si>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</si>
  <si>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</si>
  <si>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</si>
  <si>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</si>
  <si>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</si>
  <si>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</si>
  <si>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</si>
  <si>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</si>
  <si>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</si>
  <si>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</si>
  <si>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</si>
  <si>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</si>
  <si>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</si>
  <si>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</si>
  <si>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</si>
  <si>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</si>
  <si>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</si>
  <si>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</si>
  <si>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</si>
  <si>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</si>
  <si>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</si>
  <si>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</si>
  <si>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</si>
  <si>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</si>
  <si>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</si>
  <si>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</si>
  <si>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</si>
  <si>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</si>
  <si>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</si>
  <si>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</si>
  <si>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</si>
  <si>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</si>
  <si>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</si>
  <si>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</si>
  <si>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</si>
  <si>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</si>
  <si>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</si>
  <si>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</si>
  <si>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</si>
  <si>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</si>
  <si>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</si>
  <si>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</si>
  <si>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</si>
  <si>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</si>
  <si>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</si>
  <si>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</si>
  <si>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</si>
  <si>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</si>
  <si>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</si>
  <si>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</si>
  <si>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</si>
  <si>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</si>
  <si>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</si>
  <si>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</si>
  <si>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</si>
  <si>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</si>
  <si>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</si>
  <si>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</si>
  <si>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</si>
  <si>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</si>
  <si>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</si>
  <si>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</si>
  <si>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</si>
  <si>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</si>
  <si>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</si>
  <si>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</si>
  <si>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</si>
  <si>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</si>
  <si>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</si>
  <si>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</si>
  <si>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</si>
  <si>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</si>
  <si>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</si>
  <si>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</si>
  <si>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</si>
  <si>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</si>
  <si>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</si>
  <si>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</si>
  <si>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</si>
  <si>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</si>
  <si>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</si>
  <si>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</si>
  <si>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</si>
  <si>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</si>
  <si>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</si>
  <si>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</si>
  <si>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</si>
  <si>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</si>
  <si>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</si>
  <si>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</si>
  <si>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</si>
  <si>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</si>
  <si>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</si>
  <si>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</si>
  <si>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</si>
  <si>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</si>
  <si>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</si>
  <si>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</si>
  <si>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</si>
  <si>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</si>
  <si>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</si>
  <si>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</si>
  <si>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</si>
  <si>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</si>
  <si>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</si>
  <si>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</si>
  <si>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</si>
  <si>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</si>
  <si>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</si>
  <si>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</si>
  <si>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</si>
  <si>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</si>
  <si>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</si>
  <si>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</si>
  <si>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</si>
  <si>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</si>
  <si>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</si>
  <si>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</si>
  <si>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</si>
  <si>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</si>
  <si>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</si>
  <si>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</si>
  <si>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</si>
  <si>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</si>
  <si>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</si>
  <si>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</si>
  <si>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</si>
  <si>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</si>
  <si>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</si>
  <si>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</si>
  <si>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</si>
  <si>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</si>
  <si>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</si>
  <si>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</si>
  <si>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</si>
  <si>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</si>
  <si>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</si>
  <si>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</si>
  <si>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</si>
  <si>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</si>
  <si>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</si>
  <si>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</si>
  <si>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</si>
  <si>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</si>
  <si>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</si>
  <si>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</si>
  <si>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</si>
  <si>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</si>
  <si>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</si>
  <si>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</si>
  <si>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</si>
  <si>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</si>
  <si>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</si>
  <si>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</si>
  <si>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</si>
  <si>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</si>
  <si>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</si>
  <si>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</si>
  <si>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</si>
  <si>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</si>
  <si>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</si>
  <si>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</si>
  <si>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</si>
  <si>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</si>
  <si>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</si>
  <si>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</si>
  <si>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</si>
  <si>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</si>
  <si>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</si>
  <si>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</si>
  <si>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</si>
  <si>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</si>
  <si>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</si>
  <si>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</si>
  <si>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</si>
  <si>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</si>
  <si>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</si>
  <si>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</si>
  <si>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</si>
  <si>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</si>
  <si>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</si>
  <si>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</si>
  <si>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</si>
  <si>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</si>
  <si>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</si>
  <si>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</si>
  <si>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</si>
  <si>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</si>
  <si>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</si>
  <si>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</si>
  <si>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</si>
  <si>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</si>
  <si>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</si>
  <si>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</si>
  <si>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</si>
  <si>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</si>
  <si>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</si>
  <si>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</si>
  <si>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</si>
  <si>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</si>
  <si>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</si>
  <si>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</si>
  <si>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</si>
  <si>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</si>
  <si>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</si>
  <si>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</si>
  <si>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</si>
  <si>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</si>
  <si>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</si>
  <si>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</si>
  <si>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</si>
  <si>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</si>
  <si>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</si>
  <si>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</si>
  <si>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</si>
  <si>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</si>
  <si>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</si>
  <si>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</si>
  <si>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</si>
  <si>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</si>
  <si>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</si>
  <si>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</si>
  <si>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</si>
  <si>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</si>
  <si>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</si>
  <si>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</si>
  <si>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</si>
  <si>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</si>
  <si>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</si>
  <si>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</si>
  <si>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</si>
  <si>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</si>
  <si>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</si>
  <si>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</si>
  <si>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</si>
  <si>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</si>
  <si>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</si>
  <si>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</si>
  <si>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</si>
  <si>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</si>
  <si>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</si>
  <si>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</si>
  <si>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</si>
  <si>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</si>
  <si>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</si>
  <si>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</si>
  <si>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</si>
  <si>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</si>
  <si>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</si>
  <si>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</si>
  <si>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</si>
  <si>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</si>
  <si>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</si>
  <si>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</si>
  <si>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</si>
  <si>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</si>
  <si>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</si>
  <si>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</si>
  <si>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</si>
  <si>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</si>
  <si>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</si>
  <si>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</si>
  <si>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</si>
  <si>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</si>
  <si>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</si>
  <si>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</si>
  <si>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</si>
  <si>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</si>
  <si>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</si>
  <si>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</si>
  <si>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</si>
  <si>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</si>
  <si>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</si>
  <si>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</si>
  <si>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</si>
  <si>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</si>
  <si>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</si>
  <si>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</si>
  <si>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</si>
  <si>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</si>
  <si>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</si>
  <si>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</si>
  <si>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</si>
  <si>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</si>
  <si>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</si>
  <si>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</si>
  <si>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</si>
  <si>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</si>
  <si>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</si>
  <si>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</si>
  <si>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</si>
  <si>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</si>
  <si>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</si>
  <si>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</si>
  <si>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</si>
  <si>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</si>
  <si>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</si>
  <si>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</si>
  <si>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</si>
  <si>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</si>
  <si>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</si>
  <si>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</si>
  <si>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</si>
  <si>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</si>
  <si>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</si>
  <si>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</si>
  <si>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</si>
  <si>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</si>
  <si>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</si>
  <si>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</si>
  <si>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</si>
  <si>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</si>
  <si>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</si>
  <si>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</si>
  <si>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</si>
  <si>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</si>
  <si>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</si>
  <si>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</si>
  <si>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</si>
  <si>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</si>
  <si>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</si>
  <si>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</si>
  <si>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</si>
  <si>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</si>
  <si>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</si>
  <si>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</si>
  <si>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</si>
  <si>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</si>
  <si>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</si>
  <si>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</si>
  <si>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</si>
  <si>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</si>
  <si>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</si>
  <si>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</si>
  <si>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</si>
  <si>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</si>
  <si>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</si>
  <si>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</si>
  <si>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</si>
  <si>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</si>
  <si>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</si>
  <si>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</si>
  <si>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</si>
  <si>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</si>
  <si>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</si>
  <si>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</si>
  <si>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</si>
  <si>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</si>
  <si>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</si>
  <si>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</si>
  <si>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</si>
  <si>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</si>
  <si>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</si>
  <si>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</si>
  <si>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</si>
  <si>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</si>
  <si>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</si>
  <si>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</si>
  <si>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</si>
  <si>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</si>
  <si>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</si>
  <si>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</si>
  <si>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</si>
  <si>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</si>
  <si>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</si>
  <si>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</si>
  <si>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</si>
  <si>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</si>
  <si>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</si>
  <si>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</si>
  <si>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</si>
  <si>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</si>
  <si>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</si>
  <si>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</si>
  <si>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</si>
  <si>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</si>
  <si>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</si>
  <si>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</si>
  <si>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</si>
  <si>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</si>
  <si>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</si>
  <si>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</si>
  <si>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</si>
  <si>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</si>
  <si>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</si>
  <si>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</si>
  <si>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</si>
  <si>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</si>
  <si>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</si>
  <si>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</si>
  <si>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</si>
  <si>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</si>
  <si>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</si>
  <si>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</si>
  <si>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</si>
  <si>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</si>
  <si>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</si>
  <si>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</si>
  <si>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</si>
  <si>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</si>
  <si>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</si>
  <si>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</si>
  <si>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</si>
  <si>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</si>
  <si>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</si>
  <si>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</si>
  <si>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</si>
  <si>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</si>
  <si>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</si>
  <si>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</si>
  <si>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</si>
  <si>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</si>
  <si>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</si>
  <si>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</si>
  <si>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</si>
  <si>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</si>
  <si>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</si>
  <si>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</si>
  <si>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</si>
  <si>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</si>
  <si>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</si>
  <si>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</si>
  <si>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</si>
  <si>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</si>
  <si>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</si>
  <si>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</si>
  <si>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</si>
  <si>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</si>
  <si>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</si>
  <si>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</si>
  <si>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</si>
  <si>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</si>
  <si>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</si>
  <si>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</si>
  <si>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</si>
  <si>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</si>
  <si>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</si>
  <si>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</si>
  <si>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</si>
  <si>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</si>
  <si>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</si>
  <si>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</si>
  <si>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</si>
  <si>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</si>
  <si>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</si>
  <si>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</si>
  <si>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</si>
  <si>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</si>
  <si>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</si>
  <si>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</si>
  <si>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</si>
  <si>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</si>
  <si>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</si>
  <si>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</si>
  <si>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</si>
  <si>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</si>
  <si>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</si>
  <si>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</si>
  <si>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</si>
  <si>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</si>
  <si>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</si>
  <si>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</si>
  <si>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</si>
  <si>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</si>
  <si>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</si>
  <si>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</si>
  <si>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</si>
  <si>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</si>
  <si>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</si>
  <si>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</si>
  <si>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</si>
  <si>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</si>
  <si>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</si>
  <si>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</si>
  <si>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</si>
  <si>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</si>
  <si>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</si>
  <si>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</si>
  <si>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</si>
  <si>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</si>
  <si>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</si>
  <si>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</si>
  <si>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</si>
  <si>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</si>
  <si>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</si>
  <si>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</si>
  <si>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</si>
  <si>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</si>
  <si>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</si>
  <si>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</si>
  <si>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</si>
  <si>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</si>
  <si>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</si>
  <si>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</si>
  <si>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</si>
  <si>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</si>
  <si>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</si>
  <si>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</si>
  <si>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</si>
  <si>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</si>
  <si>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</si>
  <si>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</si>
  <si>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</si>
  <si>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</si>
  <si>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</si>
  <si>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</si>
  <si>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</si>
  <si>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</si>
  <si>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</si>
  <si>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</si>
  <si>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</si>
  <si>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</si>
  <si>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</si>
  <si>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</si>
  <si>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</si>
  <si>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</si>
  <si>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</si>
  <si>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</si>
  <si>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</si>
  <si>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</si>
  <si>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</si>
  <si>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</si>
  <si>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</si>
  <si>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</si>
  <si>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</si>
  <si>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</si>
  <si>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</si>
  <si>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</si>
  <si>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</si>
  <si>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</si>
  <si>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</si>
  <si>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</si>
  <si>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</si>
  <si>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</si>
  <si>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</si>
  <si>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</si>
  <si>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</si>
  <si>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</si>
  <si>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</si>
  <si>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</si>
  <si>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</si>
  <si>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</si>
  <si>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</si>
  <si>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</si>
  <si>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</si>
  <si>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</si>
  <si>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</si>
  <si>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</si>
  <si>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</si>
  <si>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</si>
  <si>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</si>
  <si>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</si>
  <si>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</si>
  <si>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</si>
  <si>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</si>
  <si>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</si>
  <si>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</si>
  <si>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</si>
  <si>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</si>
  <si>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</si>
  <si>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</si>
  <si>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</si>
  <si>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</si>
  <si>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</si>
  <si>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</si>
  <si>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</si>
  <si>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</si>
  <si>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</si>
  <si>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</si>
  <si>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</si>
  <si>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</si>
  <si>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</si>
  <si>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</si>
  <si>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</si>
  <si>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</si>
  <si>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</si>
  <si>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</si>
  <si>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</si>
  <si>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</si>
  <si>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</si>
  <si>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</si>
  <si>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</si>
  <si>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</si>
  <si>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</si>
  <si>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</si>
  <si>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</si>
  <si>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</si>
  <si>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</si>
  <si>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</si>
  <si>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</si>
  <si>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</si>
  <si>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</si>
  <si>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</si>
  <si>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</si>
  <si>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</si>
  <si>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</si>
  <si>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</si>
  <si>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</si>
  <si>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</si>
  <si>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</si>
  <si>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</si>
  <si>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</si>
  <si>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</si>
  <si>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</si>
  <si>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</si>
  <si>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</si>
  <si>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</si>
  <si>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</si>
  <si>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</si>
  <si>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</si>
  <si>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</si>
  <si>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</si>
  <si>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</si>
  <si>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</si>
  <si>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</si>
  <si>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</si>
  <si>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</si>
  <si>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</si>
  <si>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</si>
  <si>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</si>
  <si>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</si>
  <si>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</si>
  <si>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</si>
  <si>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</si>
  <si>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</si>
  <si>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</si>
  <si>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</si>
  <si>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</si>
  <si>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</si>
  <si>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</si>
  <si>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</si>
  <si>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</si>
  <si>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</si>
  <si>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</si>
  <si>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</si>
  <si>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</si>
  <si>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</si>
  <si>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</si>
  <si>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</si>
  <si>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</si>
  <si>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</si>
  <si>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</si>
  <si>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</si>
  <si>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</si>
  <si>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</si>
  <si>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</si>
  <si>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</si>
  <si>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</si>
  <si>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</si>
  <si>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</si>
  <si>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</si>
  <si>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</si>
  <si>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</si>
  <si>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</si>
  <si>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</si>
  <si>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</si>
  <si>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</si>
  <si>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</si>
  <si>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</si>
  <si>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</si>
  <si>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</si>
  <si>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</si>
  <si>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</si>
  <si>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</si>
  <si>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</si>
  <si>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</si>
  <si>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</si>
  <si>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</si>
  <si>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</si>
  <si>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</si>
  <si>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</si>
  <si>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</si>
  <si>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</si>
  <si>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</si>
  <si>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</si>
  <si>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</si>
  <si>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</si>
  <si>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</si>
  <si>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</si>
  <si>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</si>
  <si>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</si>
  <si>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</si>
  <si>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</si>
  <si>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</si>
  <si>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</si>
  <si>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</si>
  <si>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</si>
  <si>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</si>
  <si>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</si>
  <si>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</si>
  <si>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</si>
  <si>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</si>
  <si>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</si>
  <si>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</si>
  <si>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</si>
  <si>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</si>
  <si>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</si>
  <si>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</si>
  <si>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</si>
  <si>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</si>
  <si>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</si>
  <si>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</si>
  <si>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</si>
  <si>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</si>
  <si>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</si>
  <si>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</si>
  <si>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</si>
  <si>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</si>
  <si>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</si>
  <si>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</si>
  <si>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</si>
  <si>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</si>
  <si>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</si>
  <si>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</si>
  <si>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</si>
  <si>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</si>
  <si>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</si>
  <si>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</si>
  <si>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</si>
  <si>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</si>
  <si>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</si>
  <si>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</si>
  <si>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</si>
  <si>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</si>
  <si>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</si>
  <si>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</si>
  <si>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</si>
  <si>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</si>
  <si>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</si>
  <si>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</si>
  <si>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</si>
  <si>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</si>
  <si>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</si>
  <si>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</si>
  <si>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</si>
  <si>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</si>
  <si>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</si>
  <si>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</si>
  <si>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</si>
  <si>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</si>
  <si>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</si>
  <si>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</si>
  <si>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</si>
  <si>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</si>
  <si>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</si>
  <si>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</si>
  <si>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</si>
  <si>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</si>
  <si>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</si>
  <si>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</si>
  <si>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</si>
  <si>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</si>
  <si>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</si>
  <si>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</si>
  <si>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</si>
  <si>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</si>
  <si>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</si>
  <si>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</si>
  <si>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</si>
  <si>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</si>
  <si>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</si>
  <si>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</si>
  <si>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</si>
  <si>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</si>
  <si>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</si>
  <si>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</si>
  <si>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</si>
  <si>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</si>
  <si>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</si>
  <si>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</si>
  <si>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</si>
  <si>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</si>
  <si>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</si>
  <si>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</si>
  <si>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</si>
  <si>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</si>
  <si>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</si>
  <si>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</si>
  <si>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</si>
  <si>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</si>
  <si>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</si>
  <si>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</si>
  <si>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</si>
  <si>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</si>
  <si>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</si>
  <si>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</si>
  <si>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</si>
  <si>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</si>
  <si>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</si>
  <si>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</si>
  <si>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</si>
  <si>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</si>
  <si>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</si>
  <si>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</si>
  <si>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</si>
  <si>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</si>
  <si>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</si>
  <si>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</si>
  <si>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</si>
  <si>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</si>
  <si>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</si>
  <si>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</si>
  <si>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</si>
  <si>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</si>
  <si>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</si>
  <si>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</si>
  <si>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</si>
  <si>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</si>
  <si>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</si>
  <si>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</si>
  <si>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</si>
  <si>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</si>
  <si>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</si>
  <si>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</si>
  <si>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</si>
  <si>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</si>
  <si>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</si>
  <si>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</si>
  <si>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</si>
  <si>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</si>
  <si>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</si>
  <si>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</si>
  <si>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</si>
  <si>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</si>
  <si>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</si>
  <si>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</si>
  <si>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</si>
  <si>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</si>
  <si>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</si>
  <si>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</si>
  <si>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</si>
  <si>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</si>
  <si>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</si>
  <si>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</si>
  <si>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</si>
  <si>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</si>
  <si>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</si>
  <si>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</si>
  <si>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</si>
  <si>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</si>
  <si>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</si>
  <si>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</si>
  <si>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</si>
  <si>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</si>
  <si>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</si>
  <si>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</si>
  <si>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</si>
  <si>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</si>
  <si>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</si>
  <si>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</si>
  <si>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</si>
  <si>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</si>
  <si>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</si>
  <si>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</si>
  <si>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</si>
  <si>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</si>
  <si>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</si>
  <si>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</si>
  <si>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</si>
  <si>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</si>
  <si>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</si>
  <si>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</si>
  <si>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</si>
  <si>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</si>
  <si>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</si>
  <si>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</si>
  <si>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</si>
  <si>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</si>
  <si>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</si>
  <si>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</si>
  <si>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</si>
  <si>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</si>
  <si>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</si>
  <si>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</si>
  <si>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</si>
  <si>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</si>
  <si>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</si>
  <si>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</si>
  <si>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</si>
  <si>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</si>
  <si>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</si>
  <si>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</si>
  <si>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</si>
  <si>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</si>
  <si>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</si>
  <si>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</si>
  <si>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</si>
  <si>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</si>
  <si>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</si>
  <si>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</si>
  <si>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</si>
  <si>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</si>
  <si>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</si>
  <si>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</si>
  <si>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</si>
  <si>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</si>
  <si>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</si>
  <si>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</si>
  <si>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</si>
  <si>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</si>
  <si>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</si>
  <si>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</si>
  <si>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</si>
  <si>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</si>
  <si>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</si>
  <si>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</si>
  <si>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</si>
  <si>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</si>
  <si>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</si>
  <si>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</si>
  <si>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</si>
  <si>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</si>
  <si>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</si>
  <si>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</si>
  <si>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</si>
  <si>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</si>
  <si>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</si>
  <si>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</si>
  <si>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</si>
  <si>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</si>
  <si>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</si>
  <si>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</si>
  <si>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</si>
  <si>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</si>
  <si>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</si>
  <si>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</si>
  <si>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</si>
  <si>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</si>
  <si>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</si>
  <si>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</si>
  <si>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</si>
  <si>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</si>
  <si>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</si>
  <si>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</si>
  <si>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</si>
  <si>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</si>
  <si>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</si>
  <si>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</si>
  <si>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</si>
  <si>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</si>
  <si>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</si>
  <si>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</si>
  <si>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</si>
  <si>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</si>
  <si>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</si>
  <si>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</si>
  <si>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</si>
  <si>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</si>
  <si>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</si>
  <si>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</si>
  <si>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</si>
  <si>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</si>
  <si>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</si>
  <si>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</si>
  <si>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</si>
  <si>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</si>
  <si>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</si>
  <si>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</si>
  <si>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</si>
  <si>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</si>
  <si>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</si>
  <si>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</si>
  <si>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</si>
  <si>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</si>
  <si>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</si>
  <si>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</si>
  <si>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</si>
  <si>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</si>
  <si>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</si>
  <si>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</si>
  <si>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</si>
  <si>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</si>
  <si>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</si>
  <si>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</si>
  <si>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</si>
  <si>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</si>
  <si>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</si>
  <si>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</si>
  <si>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</si>
  <si>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</si>
  <si>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</si>
  <si>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</si>
  <si>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</si>
  <si>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</si>
  <si>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</si>
  <si>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</si>
  <si>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</si>
  <si>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</si>
  <si>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</si>
  <si>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</si>
  <si>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</si>
  <si>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</si>
  <si>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</si>
  <si>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</si>
  <si>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</si>
  <si>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</si>
  <si>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</si>
  <si>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</si>
  <si>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</si>
  <si>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</si>
  <si>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</si>
  <si>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</si>
  <si>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</si>
  <si>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</si>
  <si>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</si>
  <si>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</si>
  <si>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</si>
  <si>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</si>
  <si>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</si>
  <si>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</si>
  <si>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</si>
  <si>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</si>
  <si>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</si>
  <si>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</si>
  <si>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</si>
  <si>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</si>
  <si>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</si>
  <si>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</si>
  <si>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</si>
  <si>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</si>
  <si>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</si>
  <si>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</si>
  <si>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</si>
  <si>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</si>
  <si>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</si>
  <si>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</si>
  <si>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</si>
  <si>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</si>
  <si>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</si>
  <si>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</si>
  <si>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</si>
  <si>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</si>
  <si>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</si>
  <si>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</si>
  <si>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</si>
  <si>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</si>
  <si>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</si>
  <si>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</si>
  <si>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</si>
  <si>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</si>
  <si>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</si>
  <si>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</si>
  <si>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</si>
  <si>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</si>
  <si>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</si>
  <si>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</si>
  <si>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</si>
  <si>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</si>
  <si>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</si>
  <si>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</si>
  <si>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</si>
  <si>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</si>
  <si>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</si>
  <si>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</si>
  <si>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</si>
  <si>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</si>
  <si>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</si>
  <si>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</si>
  <si>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</si>
  <si>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</si>
  <si>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</si>
  <si>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</si>
  <si>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</si>
  <si>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</si>
  <si>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</si>
  <si>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</si>
  <si>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</si>
  <si>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</si>
  <si>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</si>
  <si>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</si>
  <si>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</si>
  <si>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</si>
  <si>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</si>
  <si>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</si>
  <si>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</si>
  <si>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</si>
  <si>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</si>
  <si>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</si>
  <si>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</si>
  <si>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</si>
  <si>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</si>
  <si>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</si>
  <si>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</si>
  <si>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</si>
  <si>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</si>
  <si>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</si>
  <si>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</si>
  <si>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</si>
  <si>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</si>
  <si>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</si>
  <si>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</si>
  <si>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</si>
  <si>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</si>
  <si>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</si>
  <si>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</si>
  <si>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</si>
  <si>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</si>
  <si>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</si>
  <si>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</si>
  <si>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</si>
  <si>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</si>
  <si>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</si>
  <si>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</si>
  <si>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</si>
  <si>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</si>
  <si>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</si>
  <si>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</si>
  <si>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</si>
  <si>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</si>
  <si>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</si>
  <si>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</si>
  <si>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</si>
  <si>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</si>
  <si>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</si>
  <si>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</si>
  <si>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</si>
  <si>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</si>
  <si>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</si>
  <si>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</si>
  <si>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</si>
  <si>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</si>
  <si>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</si>
  <si>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</si>
  <si>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</si>
  <si>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</si>
  <si>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</si>
  <si>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</si>
  <si>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</si>
  <si>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</si>
  <si>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</si>
  <si>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</si>
  <si>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</si>
  <si>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</si>
  <si>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</si>
  <si>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</si>
  <si>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</si>
  <si>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</si>
  <si>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</si>
  <si>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</si>
  <si>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</si>
  <si>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</si>
  <si>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</si>
  <si>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</si>
  <si>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</si>
  <si>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</si>
  <si>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</si>
  <si>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</si>
  <si>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</si>
  <si>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</si>
  <si>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</si>
  <si>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</si>
  <si>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</si>
  <si>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</si>
  <si>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</si>
  <si>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</si>
  <si>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</si>
  <si>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</si>
  <si>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</si>
  <si>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</si>
  <si>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</si>
  <si>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</si>
  <si>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</si>
  <si>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</si>
  <si>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</si>
  <si>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</si>
  <si>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</si>
  <si>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</si>
  <si>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</si>
  <si>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</si>
  <si>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</si>
  <si>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</si>
  <si>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</si>
  <si>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</si>
  <si>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</si>
  <si>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</si>
  <si>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</si>
  <si>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</si>
  <si>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</si>
  <si>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</si>
  <si>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</si>
  <si>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</si>
  <si>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</si>
  <si>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</si>
  <si>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</si>
  <si>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</si>
  <si>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</si>
  <si>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</si>
  <si>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</si>
  <si>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</si>
  <si>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</si>
  <si>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</si>
  <si>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</si>
  <si>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</si>
  <si>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</si>
  <si>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</si>
  <si>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</si>
  <si>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</si>
  <si>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</si>
  <si>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</si>
  <si>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</si>
  <si>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</si>
  <si>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</si>
  <si>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</si>
  <si>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</si>
  <si>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</si>
  <si>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</si>
  <si>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</si>
  <si>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</si>
  <si>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</si>
  <si>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</si>
  <si>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</si>
  <si>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</si>
  <si>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</si>
  <si>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</si>
  <si>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</si>
  <si>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</si>
  <si>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</si>
  <si>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</si>
  <si>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</si>
  <si>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</si>
  <si>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</si>
  <si>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</si>
  <si>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</si>
  <si>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</si>
  <si>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</si>
  <si>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</si>
  <si>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</si>
  <si>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</si>
  <si>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</si>
  <si>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</si>
  <si>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</si>
  <si>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</si>
  <si>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</si>
  <si>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</si>
  <si>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</si>
  <si>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</si>
  <si>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</si>
  <si>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</si>
  <si>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</si>
  <si>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</si>
  <si>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</si>
  <si>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</si>
  <si>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</si>
  <si>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</si>
  <si>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</si>
  <si>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</si>
  <si>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</si>
  <si>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</si>
  <si>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</si>
  <si>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</si>
  <si>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</si>
  <si>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</si>
  <si>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</si>
  <si>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</si>
  <si>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</si>
  <si>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</si>
  <si>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</si>
  <si>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</si>
  <si>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</si>
  <si>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</si>
  <si>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</si>
  <si>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</si>
  <si>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</si>
  <si>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</si>
  <si>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</si>
  <si>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</si>
  <si>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</si>
  <si>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</si>
  <si>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</si>
  <si>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</si>
  <si>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</si>
  <si>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</si>
  <si>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</si>
  <si>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</si>
  <si>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</si>
  <si>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</si>
  <si>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</si>
  <si>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</si>
  <si>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</si>
  <si>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</si>
  <si>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</si>
  <si>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</si>
  <si>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</si>
  <si>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</si>
  <si>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</si>
  <si>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</si>
  <si>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</si>
  <si>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</si>
  <si>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</si>
  <si>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</si>
  <si>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</si>
  <si>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</si>
  <si>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</si>
  <si>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</si>
  <si>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</si>
  <si>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</si>
  <si>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</si>
  <si>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</si>
  <si>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</si>
  <si>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</si>
  <si>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</si>
  <si>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</si>
  <si>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</si>
  <si>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</si>
  <si>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</si>
  <si>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</si>
  <si>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</si>
  <si>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</si>
  <si>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</si>
  <si>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</si>
  <si>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</si>
  <si>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</si>
  <si>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</si>
  <si>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</si>
  <si>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</si>
  <si>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</si>
  <si>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</si>
  <si>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</si>
  <si>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</si>
  <si>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</si>
  <si>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</si>
  <si>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</si>
  <si>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</si>
  <si>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</si>
  <si>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</si>
  <si>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</si>
  <si>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</si>
  <si>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</si>
  <si>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</si>
  <si>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</si>
  <si>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</si>
  <si>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</si>
  <si>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</si>
  <si>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</si>
  <si>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</si>
  <si>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</si>
  <si>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</si>
  <si>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</si>
  <si>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</si>
  <si>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</si>
  <si>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</si>
  <si>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</si>
  <si>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</si>
  <si>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</si>
  <si>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</si>
  <si>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</si>
  <si>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</si>
  <si>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</si>
  <si>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</si>
  <si>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</si>
  <si>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</si>
  <si>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</si>
  <si>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</si>
  <si>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</si>
  <si>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</si>
  <si>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</si>
  <si>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</si>
  <si>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</si>
  <si>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</si>
  <si>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</si>
  <si>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</si>
  <si>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</si>
  <si>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</si>
  <si>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</si>
  <si>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</si>
  <si>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</si>
  <si>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</si>
  <si>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</si>
  <si>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</si>
  <si>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</si>
  <si>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</si>
  <si>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</si>
  <si>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</si>
  <si>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</si>
  <si>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</si>
  <si>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</si>
  <si>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</si>
  <si>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</si>
  <si>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</si>
  <si>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</si>
  <si>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</si>
  <si>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</si>
  <si>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</si>
  <si>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</si>
  <si>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</si>
  <si>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</si>
  <si>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</si>
  <si>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</si>
  <si>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</si>
  <si>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</si>
  <si>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</si>
  <si>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</si>
  <si>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</si>
  <si>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</si>
  <si>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</si>
  <si>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</si>
  <si>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</si>
  <si>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</si>
  <si>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</si>
  <si>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</si>
  <si>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</si>
  <si>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</si>
  <si>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</si>
  <si>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</si>
  <si>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</si>
  <si>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</si>
  <si>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</si>
  <si>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</si>
  <si>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</si>
  <si>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</si>
  <si>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</si>
  <si>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</si>
  <si>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</si>
  <si>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</si>
  <si>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</si>
  <si>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</si>
  <si>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</si>
  <si>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</si>
  <si>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</si>
  <si>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</si>
  <si>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</si>
  <si>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</si>
  <si>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</si>
  <si>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</si>
  <si>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</si>
  <si>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</si>
  <si>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</si>
  <si>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</si>
  <si>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</si>
  <si>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</si>
  <si>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</si>
  <si>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</si>
  <si>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</si>
  <si>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</si>
  <si>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</si>
  <si>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</si>
  <si>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</si>
  <si>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</si>
  <si>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</si>
  <si>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</si>
  <si>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</si>
  <si>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</si>
  <si>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</si>
  <si>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</si>
  <si>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</si>
  <si>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</si>
  <si>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</si>
  <si>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</si>
  <si>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</si>
  <si>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</si>
  <si>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</si>
  <si>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</si>
  <si>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</si>
  <si>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</si>
  <si>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</si>
  <si>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</si>
  <si>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</si>
  <si>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</si>
  <si>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</si>
  <si>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</si>
  <si>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</si>
  <si>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</si>
  <si>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</si>
  <si>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</si>
  <si>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</si>
  <si>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</si>
  <si>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</si>
  <si>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</si>
  <si>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</si>
  <si>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</si>
  <si>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</si>
  <si>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</si>
  <si>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</si>
  <si>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</si>
  <si>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</si>
  <si>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</si>
  <si>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</si>
  <si>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</si>
  <si>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</si>
  <si>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</si>
  <si>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</si>
  <si>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</si>
  <si>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</si>
  <si>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</si>
  <si>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</si>
  <si>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</si>
  <si>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</si>
  <si>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</si>
  <si>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</si>
  <si>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</si>
  <si>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</si>
  <si>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</si>
  <si>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</si>
  <si>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</si>
  <si>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</si>
  <si>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</si>
  <si>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</si>
  <si>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</si>
  <si>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</si>
  <si>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</si>
  <si>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</si>
  <si>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</si>
  <si>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</si>
  <si>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</si>
  <si>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</si>
  <si>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</si>
  <si>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</si>
  <si>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</si>
  <si>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</si>
  <si>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</si>
  <si>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</si>
  <si>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</si>
  <si>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</si>
  <si>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</si>
  <si>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</si>
  <si>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</si>
  <si>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</si>
  <si>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</si>
  <si>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</si>
  <si>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</si>
  <si>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</si>
  <si>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</si>
  <si>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</si>
  <si>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</si>
  <si>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</si>
  <si>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</si>
  <si>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</si>
  <si>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</si>
  <si>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</si>
  <si>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</si>
  <si>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</si>
  <si>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</si>
  <si>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</si>
  <si>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</si>
  <si>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</si>
  <si>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</si>
  <si>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</si>
  <si>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</si>
  <si>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</si>
  <si>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</si>
  <si>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</si>
  <si>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</si>
  <si>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</si>
  <si>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</si>
  <si>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</si>
  <si>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</si>
  <si>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</si>
  <si>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</si>
  <si>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</si>
  <si>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</si>
  <si>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</si>
  <si>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</si>
  <si>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</si>
  <si>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</si>
  <si>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</si>
  <si>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</si>
  <si>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</si>
  <si>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</si>
  <si>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</si>
  <si>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</si>
  <si>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</si>
  <si>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</si>
  <si>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</si>
  <si>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</si>
  <si>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</si>
  <si>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</si>
  <si>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</si>
  <si>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</si>
  <si>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</si>
  <si>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</si>
  <si>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</si>
  <si>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</si>
  <si>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</si>
  <si>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</si>
  <si>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</si>
  <si>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</si>
  <si>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</si>
  <si>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</si>
  <si>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</si>
  <si>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</si>
  <si>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</si>
  <si>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</si>
  <si>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</si>
  <si>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</si>
  <si>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</si>
  <si>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</si>
  <si>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</si>
  <si>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</si>
  <si>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</si>
  <si>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</si>
  <si>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</si>
  <si>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</si>
  <si>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</si>
  <si>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</si>
  <si>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</si>
  <si>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</si>
  <si>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</si>
  <si>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</si>
  <si>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</si>
  <si>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</si>
  <si>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</si>
  <si>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</si>
  <si>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</si>
  <si>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</si>
  <si>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</si>
  <si>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</si>
  <si>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</si>
  <si>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</si>
  <si>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</si>
  <si>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</si>
  <si>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</si>
  <si>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</si>
  <si>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</si>
  <si>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</si>
  <si>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</si>
  <si>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</si>
  <si>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</si>
  <si>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</si>
  <si>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</si>
  <si>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</si>
  <si>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</si>
  <si>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</si>
  <si>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</si>
  <si>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</si>
  <si>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</si>
  <si>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</si>
  <si>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</si>
  <si>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</si>
  <si>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</si>
  <si>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</si>
  <si>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</si>
  <si>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</si>
  <si>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</si>
  <si>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</si>
  <si>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</si>
  <si>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</si>
  <si>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</si>
  <si>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</si>
  <si>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</si>
  <si>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</si>
  <si>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</si>
  <si>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</si>
  <si>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</si>
  <si>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</si>
  <si>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</si>
  <si>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</si>
  <si>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</si>
  <si>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</si>
  <si>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</si>
  <si>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</si>
  <si>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</si>
  <si>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</si>
  <si>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</si>
  <si>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</si>
  <si>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</si>
  <si>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</si>
  <si>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</si>
  <si>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</si>
  <si>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</si>
  <si>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</si>
  <si>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</si>
  <si>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</si>
  <si>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</si>
  <si>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</si>
  <si>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</si>
  <si>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</si>
  <si>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</si>
  <si>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</si>
  <si>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</si>
  <si>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</si>
  <si>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</si>
  <si>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</si>
  <si>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</si>
  <si>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</si>
  <si>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</si>
  <si>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</si>
  <si>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</si>
  <si>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</si>
  <si>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</si>
  <si>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</si>
  <si>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</si>
  <si>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</si>
  <si>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</si>
  <si>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</si>
  <si>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</si>
  <si>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</si>
  <si>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</si>
  <si>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</si>
  <si>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</si>
  <si>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</si>
  <si>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</si>
  <si>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</si>
  <si>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</si>
  <si>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</si>
  <si>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</si>
  <si>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</si>
  <si>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</si>
  <si>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</si>
  <si>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</si>
  <si>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</si>
  <si>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</si>
  <si>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</si>
  <si>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</si>
  <si>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</si>
  <si>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</si>
  <si>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</si>
  <si>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</si>
  <si>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</si>
  <si>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</si>
  <si>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</si>
  <si>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</si>
  <si>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</si>
  <si>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</si>
  <si>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</si>
  <si>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</si>
  <si>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</si>
  <si>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</si>
  <si>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</si>
  <si>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</si>
  <si>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</si>
  <si>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</si>
  <si>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</si>
  <si>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</si>
  <si>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</si>
  <si>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</si>
  <si>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</si>
  <si>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</si>
  <si>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</si>
  <si>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</si>
  <si>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</si>
  <si>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</si>
  <si>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</si>
  <si>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</si>
  <si>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</si>
  <si>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</si>
  <si>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</si>
  <si>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</si>
  <si>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</si>
  <si>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</si>
  <si>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</si>
  <si>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</si>
  <si>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</si>
  <si>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</si>
  <si>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</si>
  <si>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</si>
  <si>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</si>
  <si>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</si>
  <si>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</si>
  <si>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</si>
  <si>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</si>
  <si>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</si>
  <si>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</si>
  <si>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</si>
  <si>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</si>
  <si>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</si>
  <si>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</si>
  <si>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</si>
  <si>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</si>
  <si>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</si>
  <si>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</si>
  <si>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</si>
  <si>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</si>
  <si>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</si>
  <si>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</si>
  <si>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</si>
  <si>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</si>
  <si>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</si>
  <si>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</si>
  <si>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</si>
  <si>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</si>
  <si>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</si>
  <si>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</si>
  <si>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</si>
  <si>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</si>
  <si>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</si>
  <si>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</si>
  <si>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</si>
  <si>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</si>
  <si>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</si>
  <si>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</si>
  <si>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</si>
  <si>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</si>
  <si>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</si>
  <si>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</si>
  <si>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</si>
  <si>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</si>
  <si>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</si>
  <si>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</si>
  <si>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</si>
  <si>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</si>
  <si>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</si>
  <si>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</si>
  <si>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</si>
  <si>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</si>
  <si>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</si>
  <si>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</si>
  <si>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</si>
  <si>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</si>
  <si>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</si>
  <si>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</si>
  <si>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</si>
  <si>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</si>
  <si>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</si>
  <si>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</si>
  <si>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</si>
  <si>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</si>
  <si>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</si>
  <si>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</si>
  <si>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</si>
  <si>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</si>
  <si>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</si>
  <si>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</si>
  <si>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</si>
  <si>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</si>
  <si>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</si>
  <si>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</si>
  <si>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</si>
  <si>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</si>
  <si>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</si>
  <si>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</si>
  <si>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</si>
  <si>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</si>
  <si>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</si>
  <si>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</si>
  <si>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</si>
  <si>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</si>
  <si>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</si>
  <si>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</si>
  <si>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</si>
  <si>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</si>
  <si>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</si>
  <si>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</si>
  <si>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</si>
  <si>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</si>
  <si>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</si>
  <si>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</si>
  <si>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</si>
  <si>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</si>
  <si>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</si>
  <si>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</si>
  <si>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</si>
  <si>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</si>
  <si>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</si>
  <si>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</si>
  <si>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</si>
  <si>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</si>
  <si>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</si>
  <si>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</si>
  <si>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</si>
  <si>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</si>
  <si>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</si>
  <si>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</si>
  <si>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</si>
  <si>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</si>
  <si>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</si>
  <si>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</si>
  <si>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</si>
  <si>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</si>
  <si>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</si>
  <si>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</si>
  <si>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</si>
  <si>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</si>
  <si>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</si>
  <si>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</si>
  <si>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</si>
  <si>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</si>
  <si>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</si>
  <si>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</si>
  <si>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</si>
  <si>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</si>
  <si>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</si>
  <si>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</si>
  <si>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</si>
  <si>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</si>
  <si>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</si>
  <si>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</si>
  <si>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</si>
  <si>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</si>
  <si>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</si>
  <si>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</si>
  <si>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</si>
  <si>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</si>
  <si>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</si>
  <si>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</si>
  <si>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</si>
  <si>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</si>
  <si>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</si>
  <si>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</si>
  <si>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</si>
  <si>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</si>
  <si>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</si>
  <si>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</si>
  <si>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</si>
  <si>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</si>
  <si>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</si>
  <si>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</si>
  <si>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</si>
  <si>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</si>
  <si>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</si>
  <si>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</si>
  <si>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</si>
  <si>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</si>
  <si>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</si>
  <si>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</si>
  <si>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</si>
  <si>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</si>
  <si>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</si>
  <si>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</si>
  <si>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</si>
  <si>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</si>
  <si>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</si>
  <si>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</si>
  <si>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</si>
  <si>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</si>
  <si>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</si>
  <si>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</si>
  <si>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</si>
  <si>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</si>
  <si>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</si>
  <si>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</si>
  <si>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</si>
  <si>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</si>
  <si>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</si>
  <si>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</si>
  <si>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</si>
  <si>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</si>
  <si>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</si>
  <si>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</si>
  <si>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</si>
  <si>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</si>
  <si>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</si>
  <si>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</si>
  <si>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</si>
  <si>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</si>
  <si>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</si>
  <si>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</si>
  <si>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</si>
  <si>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</si>
  <si>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</si>
  <si>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</si>
  <si>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</si>
  <si>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</si>
  <si>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</si>
  <si>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</si>
  <si>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</si>
  <si>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</si>
  <si>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</si>
  <si>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</si>
  <si>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</si>
  <si>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</si>
  <si>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</si>
  <si>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</si>
  <si>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</si>
  <si>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</si>
  <si>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</si>
  <si>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</si>
  <si>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</si>
  <si>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</si>
  <si>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</si>
  <si>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</si>
  <si>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</si>
  <si>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</si>
  <si>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</si>
  <si>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</si>
  <si>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</si>
  <si>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</si>
  <si>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</si>
  <si>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</si>
  <si>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</si>
  <si>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</si>
  <si>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</si>
  <si>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</si>
  <si>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</si>
  <si>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</si>
  <si>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</si>
  <si>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</si>
  <si>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</si>
  <si>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</si>
  <si>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</si>
  <si>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</si>
  <si>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</si>
  <si>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</si>
  <si>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</si>
  <si>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</si>
  <si>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</si>
  <si>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</si>
  <si>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</si>
  <si>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</si>
  <si>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</si>
  <si>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</si>
  <si>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</si>
  <si>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</si>
  <si>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</si>
  <si>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</si>
  <si>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</si>
  <si>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</si>
  <si>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</si>
  <si>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</si>
  <si>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</si>
  <si>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</si>
  <si>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</si>
  <si>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</si>
  <si>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</si>
  <si>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</si>
  <si>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</si>
  <si>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</si>
  <si>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</si>
  <si>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</si>
  <si>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</si>
  <si>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</si>
  <si>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</si>
  <si>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</si>
  <si>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</si>
  <si>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</si>
  <si>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</si>
  <si>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</si>
  <si>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</si>
  <si>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</si>
  <si>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</si>
  <si>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</si>
  <si>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</si>
  <si>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</si>
  <si>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</si>
  <si>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</si>
  <si>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</si>
  <si>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</si>
  <si>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</si>
  <si>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</si>
  <si>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</si>
  <si>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</si>
  <si>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</si>
  <si>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</si>
  <si>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</si>
  <si>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</si>
  <si>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</si>
  <si>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</si>
  <si>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</si>
  <si>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</si>
  <si>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</si>
  <si>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</si>
  <si>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</si>
  <si>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</si>
  <si>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</si>
  <si>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</si>
  <si>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</si>
  <si>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</si>
  <si>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</si>
  <si>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</si>
  <si>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</si>
  <si>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</si>
  <si>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</si>
  <si>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</si>
  <si>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</si>
  <si>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</si>
  <si>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</si>
  <si>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</si>
  <si>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</si>
  <si>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</si>
  <si>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</si>
  <si>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</si>
  <si>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</si>
  <si>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</si>
  <si>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</si>
  <si>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</si>
  <si>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</si>
  <si>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</si>
  <si>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</si>
  <si>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</si>
  <si>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</si>
  <si>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</si>
  <si>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</si>
  <si>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</si>
  <si>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</si>
  <si>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</si>
  <si>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</si>
  <si>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</si>
  <si>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</si>
  <si>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</si>
  <si>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</si>
  <si>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</si>
  <si>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</si>
  <si>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</si>
  <si>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</si>
  <si>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</si>
  <si>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</si>
  <si>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</si>
  <si>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</si>
  <si>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</si>
  <si>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</si>
  <si>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</si>
  <si>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</si>
  <si>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</si>
  <si>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</si>
  <si>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</si>
  <si>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</si>
  <si>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</si>
  <si>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</si>
  <si>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</si>
  <si>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</si>
  <si>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</si>
  <si>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</si>
  <si>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</si>
  <si>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</si>
  <si>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</si>
  <si>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</si>
  <si>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</si>
  <si>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</si>
  <si>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</si>
  <si>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</si>
  <si>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</si>
  <si>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</si>
  <si>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</si>
  <si>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</si>
  <si>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</si>
  <si>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</si>
  <si>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</si>
  <si>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</si>
  <si>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</si>
  <si>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</si>
  <si>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</si>
  <si>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</si>
  <si>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</si>
  <si>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</si>
  <si>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</si>
  <si>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</si>
  <si>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</si>
  <si>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</si>
  <si>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</si>
  <si>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</si>
  <si>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</si>
  <si>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</si>
  <si>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</si>
  <si>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</si>
  <si>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</si>
  <si>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</si>
  <si>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</si>
  <si>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</si>
  <si>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</si>
  <si>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</si>
  <si>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</si>
  <si>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</si>
  <si>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</si>
  <si>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</si>
  <si>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</si>
  <si>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</si>
  <si>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</si>
  <si>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</si>
  <si>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</si>
  <si>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</si>
  <si>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</si>
  <si>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</si>
  <si>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</si>
  <si>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</si>
  <si>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</si>
  <si>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</si>
  <si>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</si>
  <si>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</si>
  <si>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</si>
  <si>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</si>
  <si>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</si>
  <si>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</si>
  <si>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</si>
  <si>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</si>
  <si>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</si>
  <si>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</si>
  <si>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</si>
  <si>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</si>
  <si>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</si>
  <si>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</si>
  <si>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</si>
  <si>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</si>
  <si>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</si>
  <si>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</si>
  <si>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</si>
  <si>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</si>
  <si>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</si>
  <si>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</si>
  <si>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</si>
  <si>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</si>
  <si>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</si>
  <si>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</si>
  <si>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</si>
  <si>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</si>
  <si>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</si>
  <si>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</si>
  <si>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</si>
  <si>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</si>
  <si>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</si>
  <si>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</si>
  <si>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</si>
  <si>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</si>
  <si>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</si>
  <si>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</si>
  <si>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</si>
  <si>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</si>
  <si>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</si>
  <si>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</si>
  <si>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</si>
  <si>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</si>
  <si>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</si>
  <si>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</si>
  <si>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</si>
  <si>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</si>
  <si>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</si>
  <si>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</si>
  <si>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</si>
  <si>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</si>
  <si>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</si>
  <si>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</si>
  <si>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</si>
  <si>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</si>
  <si>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</si>
  <si>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</si>
  <si>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</si>
  <si>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</si>
  <si>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</si>
  <si>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</si>
  <si>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</si>
  <si>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</si>
  <si>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</si>
  <si>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</si>
  <si>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</si>
  <si>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</si>
  <si>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</si>
  <si>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</si>
  <si>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</si>
  <si>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</si>
  <si>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</si>
  <si>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</si>
  <si>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</si>
  <si>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</si>
  <si>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</si>
  <si>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</si>
  <si>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</si>
  <si>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</si>
  <si>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</si>
  <si>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</si>
  <si>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</si>
  <si>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</si>
  <si>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</si>
  <si>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</si>
  <si>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</si>
  <si>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</si>
  <si>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</si>
  <si>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</si>
  <si>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</si>
  <si>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</si>
  <si>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</si>
  <si>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</si>
  <si>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</si>
  <si>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</si>
  <si>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</si>
  <si>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</si>
  <si>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</si>
  <si>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</si>
  <si>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</si>
  <si>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</si>
  <si>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</si>
  <si>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</si>
  <si>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</si>
  <si>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</si>
  <si>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</si>
  <si>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</si>
  <si>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</si>
  <si>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</si>
  <si>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</si>
  <si>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</si>
  <si>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</si>
  <si>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</si>
  <si>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</si>
  <si>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</si>
  <si>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</si>
  <si>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</si>
  <si>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</si>
  <si>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</si>
  <si>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</si>
  <si>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</si>
  <si>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</si>
  <si>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</si>
  <si>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</si>
  <si>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</si>
  <si>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</si>
  <si>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</si>
  <si>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</si>
  <si>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</si>
  <si>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</si>
  <si>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</si>
  <si>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</si>
  <si>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</si>
  <si>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</si>
  <si>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</si>
  <si>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</si>
  <si>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</si>
  <si>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</si>
  <si>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</si>
  <si>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</si>
  <si>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</si>
  <si>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</si>
  <si>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</si>
  <si>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</si>
  <si>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</si>
  <si>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</si>
  <si>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</si>
  <si>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</si>
  <si>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</si>
  <si>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</si>
  <si>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</si>
  <si>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</si>
  <si>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</si>
  <si>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</si>
  <si>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</si>
  <si>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</si>
  <si>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</si>
  <si>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</si>
  <si>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</si>
  <si>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</si>
  <si>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</si>
  <si>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</si>
  <si>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</si>
  <si>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</si>
  <si>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</si>
  <si>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</si>
  <si>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</si>
  <si>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</si>
  <si>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</si>
  <si>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</si>
  <si>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</si>
  <si>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</si>
  <si>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</si>
  <si>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</si>
  <si>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</si>
  <si>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</si>
  <si>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</si>
  <si>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</si>
  <si>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</si>
  <si>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</si>
  <si>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</si>
  <si>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</si>
  <si>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</si>
  <si>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</si>
  <si>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</si>
  <si>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</si>
  <si>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</si>
  <si>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</si>
  <si>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</si>
  <si>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</si>
  <si>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</si>
  <si>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</si>
  <si>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</si>
  <si>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</si>
  <si>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</si>
  <si>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</si>
  <si>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</si>
  <si>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</si>
  <si>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</si>
  <si>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</si>
  <si>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</si>
  <si>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</si>
  <si>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</si>
  <si>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</si>
  <si>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</si>
  <si>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</si>
  <si>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</si>
  <si>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</si>
  <si>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</si>
  <si>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</si>
  <si>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</si>
  <si>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</si>
  <si>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</si>
  <si>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</si>
  <si>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</si>
  <si>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</si>
  <si>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</si>
  <si>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</si>
  <si>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</si>
  <si>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</si>
  <si>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</si>
  <si>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</si>
  <si>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</si>
  <si>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</si>
  <si>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</si>
  <si>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</si>
  <si>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</si>
  <si>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</si>
  <si>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</si>
  <si>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</si>
  <si>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</si>
  <si>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</si>
  <si>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</si>
  <si>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</si>
  <si>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</si>
  <si>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</si>
  <si>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</si>
  <si>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</si>
  <si>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</si>
  <si>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</si>
  <si>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</si>
  <si>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</si>
  <si>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</si>
  <si>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</si>
  <si>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</si>
  <si>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</si>
  <si>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</si>
  <si>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</si>
  <si>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</si>
  <si>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</si>
  <si>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</si>
  <si>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</si>
  <si>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</si>
  <si>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</si>
  <si>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</si>
  <si>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</si>
  <si>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</si>
  <si>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</si>
  <si>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</si>
  <si>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</si>
  <si>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</si>
  <si>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</si>
  <si>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</si>
  <si>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</si>
  <si>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</si>
  <si>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</si>
  <si>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</si>
  <si>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</si>
  <si>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</si>
  <si>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</si>
  <si>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</si>
  <si>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</si>
  <si>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</si>
  <si>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</si>
  <si>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</si>
  <si>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</si>
  <si>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</si>
  <si>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</si>
  <si>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</si>
  <si>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</si>
  <si>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</si>
  <si>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</si>
  <si>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</si>
  <si>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</si>
  <si>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</si>
  <si>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</si>
  <si>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</si>
  <si>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</si>
  <si>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</si>
  <si>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</si>
  <si>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</si>
  <si>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</si>
  <si>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</si>
  <si>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</si>
  <si>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</si>
  <si>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</si>
  <si>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</si>
  <si>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</si>
  <si>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</si>
  <si>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</si>
  <si>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</si>
  <si>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</si>
  <si>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</si>
  <si>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</si>
  <si>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</si>
  <si>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</si>
  <si>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</si>
  <si>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</si>
  <si>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</si>
  <si>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</si>
  <si>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</si>
  <si>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</si>
  <si>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</si>
  <si>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</si>
  <si>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</si>
  <si>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</si>
  <si>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</si>
  <si>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</si>
  <si>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</si>
  <si>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</si>
  <si>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</si>
  <si>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</si>
  <si>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</si>
  <si>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</si>
  <si>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</si>
  <si>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</si>
  <si>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</si>
  <si>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</si>
  <si>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</si>
  <si>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</si>
  <si>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</si>
  <si>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</si>
  <si>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</si>
  <si>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</si>
  <si>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</si>
  <si>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</si>
  <si>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</si>
  <si>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</si>
  <si>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</si>
  <si>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</si>
  <si>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</si>
  <si>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</si>
  <si>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</si>
  <si>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</si>
  <si>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</si>
  <si>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</si>
  <si>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</si>
  <si>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</si>
  <si>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</si>
  <si>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</si>
  <si>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</si>
  <si>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</si>
  <si>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</si>
  <si>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</si>
  <si>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</si>
  <si>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</si>
  <si>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</si>
  <si>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</si>
  <si>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</si>
  <si>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</si>
  <si>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</si>
  <si>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</si>
  <si>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</si>
  <si>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</si>
  <si>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</si>
  <si>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</si>
  <si>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</si>
  <si>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</si>
  <si>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</si>
  <si>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</si>
  <si>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</si>
  <si>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</si>
  <si>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</si>
  <si>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</si>
  <si>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</si>
  <si>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</si>
  <si>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</si>
  <si>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</si>
  <si>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</si>
  <si>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</si>
  <si>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</si>
  <si>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</si>
  <si>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</si>
  <si>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</si>
  <si>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</si>
  <si>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</si>
  <si>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</si>
  <si>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</si>
  <si>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</si>
  <si>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</si>
  <si>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</si>
  <si>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</si>
  <si>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</si>
  <si>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</si>
  <si>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</si>
  <si>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</si>
  <si>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</si>
  <si>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</si>
  <si>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</si>
  <si>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</si>
  <si>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</si>
  <si>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</si>
  <si>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</si>
  <si>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</si>
  <si>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</si>
  <si>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</si>
  <si>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</si>
  <si>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</si>
  <si>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</si>
  <si>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</si>
  <si>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</si>
  <si>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</si>
  <si>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</si>
  <si>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</si>
  <si>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</si>
  <si>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</si>
  <si>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</si>
  <si>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</si>
  <si>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</si>
  <si>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</si>
  <si>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</si>
  <si>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</si>
  <si>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</si>
  <si>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</si>
  <si>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</si>
  <si>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</si>
  <si>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</si>
  <si>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</si>
  <si>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</si>
  <si>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</si>
  <si>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</si>
  <si>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</si>
  <si>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</si>
  <si>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</si>
  <si>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</si>
  <si>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</si>
  <si>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</si>
  <si>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</si>
  <si>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</si>
  <si>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</si>
  <si>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</si>
  <si>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</si>
  <si>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</si>
  <si>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</si>
  <si>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</si>
  <si>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</si>
  <si>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</si>
  <si>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</si>
  <si>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</si>
  <si>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</si>
  <si>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</si>
  <si>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</si>
  <si>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</si>
  <si>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</si>
  <si>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</si>
  <si>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</si>
  <si>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</si>
  <si>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</si>
  <si>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</si>
  <si>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</si>
  <si>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</si>
  <si>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</si>
  <si>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</si>
  <si>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</si>
  <si>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</si>
  <si>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</si>
  <si>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</si>
  <si>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</si>
  <si>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</si>
  <si>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</si>
  <si>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</si>
  <si>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</si>
  <si>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</si>
  <si>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</si>
  <si>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</si>
  <si>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</si>
  <si>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</si>
  <si>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</si>
  <si>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</si>
  <si>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</si>
  <si>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</si>
  <si>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</si>
  <si>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</si>
  <si>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</si>
  <si>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</si>
  <si>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</si>
  <si>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</si>
  <si>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</si>
  <si>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</si>
  <si>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</si>
  <si>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</si>
  <si>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</si>
  <si>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</si>
  <si>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</si>
  <si>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</si>
  <si>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</si>
  <si>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</si>
  <si>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</si>
  <si>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</si>
  <si>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</si>
  <si>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</si>
  <si>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</si>
  <si>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</si>
  <si>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</si>
  <si>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</si>
  <si>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</si>
  <si>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</si>
  <si>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</si>
  <si>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</si>
  <si>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</si>
  <si>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</si>
  <si>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</si>
  <si>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</si>
  <si>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</si>
  <si>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</si>
  <si>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</si>
  <si>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</si>
  <si>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</si>
  <si>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</si>
  <si>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</si>
  <si>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</si>
  <si>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</si>
  <si>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</si>
  <si>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</si>
  <si>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</si>
  <si>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</si>
  <si>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</si>
  <si>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</si>
  <si>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</si>
  <si>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</si>
  <si>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</si>
  <si>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</si>
  <si>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</si>
  <si>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</si>
  <si>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</si>
  <si>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</si>
  <si>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</si>
  <si>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</si>
  <si>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</si>
  <si>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</si>
  <si>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</si>
  <si>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</si>
  <si>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</si>
  <si>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</si>
  <si>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</si>
  <si>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</si>
  <si>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</si>
  <si>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</si>
  <si>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</si>
  <si>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</si>
  <si>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</si>
  <si>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</si>
  <si>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</si>
  <si>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</si>
  <si>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</si>
  <si>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</si>
  <si>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</si>
  <si>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</si>
  <si>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</si>
  <si>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</si>
  <si>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</si>
  <si>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</si>
  <si>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</si>
  <si>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</si>
  <si>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</si>
  <si>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</si>
  <si>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</si>
  <si>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</si>
  <si>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</si>
  <si>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</si>
  <si>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</si>
  <si>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</si>
  <si>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</si>
  <si>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</si>
  <si>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</si>
  <si>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</si>
  <si>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</si>
  <si>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</si>
  <si>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</si>
  <si>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</si>
  <si>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</si>
  <si>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</si>
  <si>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</si>
  <si>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</si>
  <si>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</si>
  <si>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</si>
  <si>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</si>
  <si>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</si>
  <si>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</si>
  <si>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</si>
  <si>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</si>
  <si>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</si>
  <si>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</si>
  <si>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</si>
  <si>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</si>
  <si>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</si>
  <si>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</si>
  <si>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</si>
  <si>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</si>
  <si>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</si>
  <si>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</si>
  <si>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</si>
  <si>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</si>
  <si>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</si>
  <si>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</si>
  <si>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</si>
  <si>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</si>
  <si>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</si>
  <si>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</si>
  <si>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</si>
  <si>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</si>
  <si>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</si>
  <si>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</si>
  <si>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</si>
  <si>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</si>
  <si>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</si>
  <si>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</si>
  <si>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</si>
  <si>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</si>
  <si>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</si>
  <si>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</si>
  <si>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</si>
  <si>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</si>
  <si>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</si>
  <si>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</si>
  <si>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</si>
  <si>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</si>
  <si>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</si>
  <si>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</si>
  <si>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</si>
  <si>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</si>
  <si>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</si>
  <si>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</si>
  <si>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</si>
  <si>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</si>
  <si>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</si>
  <si>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</si>
  <si>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</si>
  <si>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</si>
  <si>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</si>
  <si>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</si>
  <si>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</si>
  <si>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</si>
  <si>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</si>
  <si>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</si>
  <si>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</si>
  <si>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</si>
  <si>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</si>
  <si>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</si>
  <si>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</si>
  <si>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</si>
  <si>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</si>
  <si>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</si>
  <si>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</si>
  <si>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</si>
  <si>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</si>
  <si>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</si>
  <si>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</si>
  <si>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</si>
  <si>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</si>
  <si>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</si>
  <si>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</si>
  <si>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</si>
  <si>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</si>
  <si>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</si>
  <si>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</si>
  <si>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</si>
  <si>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</si>
  <si>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</si>
  <si>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</si>
  <si>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</si>
  <si>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</si>
  <si>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</si>
  <si>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</si>
  <si>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</si>
  <si>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</si>
  <si>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</si>
  <si>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</si>
  <si>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</si>
  <si>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</si>
  <si>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</si>
  <si>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</si>
  <si>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</si>
  <si>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</si>
  <si>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</si>
  <si>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</si>
  <si>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</si>
  <si>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</si>
  <si>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</si>
  <si>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</si>
  <si>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</si>
  <si>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</si>
  <si>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</si>
  <si>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</si>
  <si>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</si>
  <si>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</si>
  <si>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</si>
  <si>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</si>
  <si>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</si>
  <si>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</si>
  <si>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</si>
  <si>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</si>
  <si>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</si>
  <si>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</si>
  <si>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</si>
  <si>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</si>
  <si>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</si>
  <si>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</si>
  <si>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</si>
  <si>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</si>
  <si>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</si>
  <si>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</si>
  <si>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</si>
  <si>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</si>
  <si>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</si>
  <si>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</si>
  <si>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</si>
  <si>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</si>
  <si>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</si>
  <si>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</si>
  <si>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</si>
  <si>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</si>
  <si>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</si>
  <si>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</si>
  <si>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</si>
  <si>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</si>
  <si>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</si>
  <si>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</si>
  <si>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</si>
  <si>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</si>
  <si>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</si>
  <si>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</si>
  <si>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</si>
  <si>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</si>
  <si>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</si>
  <si>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</si>
  <si>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</si>
  <si>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</si>
  <si>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</si>
  <si>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</si>
  <si>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</si>
  <si>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</si>
  <si>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</si>
  <si>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</si>
  <si>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</si>
  <si>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</si>
  <si>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</si>
  <si>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</si>
  <si>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</si>
  <si>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</si>
  <si>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</si>
  <si>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</si>
  <si>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</si>
  <si>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</si>
  <si>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</si>
  <si>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</si>
  <si>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</si>
  <si>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</si>
  <si>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</si>
  <si>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</si>
  <si>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</si>
  <si>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</si>
  <si>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</si>
  <si>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</si>
  <si>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</si>
  <si>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</si>
  <si>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</si>
  <si>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</si>
  <si>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</si>
  <si>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</si>
  <si>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</si>
  <si>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</si>
  <si>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</si>
  <si>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</si>
  <si>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</si>
  <si>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</si>
  <si>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</si>
  <si>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</si>
  <si>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</si>
  <si>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</si>
  <si>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</si>
  <si>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</si>
  <si>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</si>
  <si>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</si>
  <si>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</si>
  <si>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</si>
  <si>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</si>
  <si>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</si>
  <si>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</si>
  <si>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</si>
  <si>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</si>
  <si>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</si>
  <si>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</si>
  <si>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</si>
  <si>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</si>
  <si>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</si>
  <si>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</si>
  <si>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</si>
  <si>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</si>
  <si>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</si>
  <si>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</si>
  <si>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</si>
  <si>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</si>
  <si>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</si>
  <si>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</si>
  <si>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</si>
  <si>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</si>
  <si>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</si>
  <si>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</si>
  <si>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</si>
  <si>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</si>
  <si>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</si>
  <si>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</si>
  <si>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</si>
  <si>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</si>
  <si>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</si>
  <si>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</si>
  <si>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</si>
  <si>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</si>
  <si>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</si>
  <si>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</si>
  <si>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</si>
  <si>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</si>
  <si>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</si>
  <si>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</si>
  <si>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</si>
  <si>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</si>
  <si>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</si>
  <si>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</si>
  <si>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</si>
  <si>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</si>
  <si>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</si>
  <si>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</si>
  <si>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</si>
  <si>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</si>
  <si>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</si>
  <si>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</si>
  <si>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</si>
  <si>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</si>
  <si>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</si>
  <si>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</si>
  <si>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</si>
  <si>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</si>
  <si>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</si>
  <si>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</si>
  <si>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</si>
  <si>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</si>
  <si>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</si>
  <si>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</si>
  <si>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</si>
  <si>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</si>
  <si>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</si>
  <si>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</si>
  <si>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</si>
  <si>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</si>
  <si>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</si>
  <si>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</si>
  <si>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</si>
  <si>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</si>
  <si>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</si>
  <si>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</si>
  <si>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</si>
  <si>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</si>
  <si>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</si>
  <si>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</si>
  <si>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</si>
  <si>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</si>
  <si>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</si>
  <si>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</si>
  <si>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</si>
  <si>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</si>
  <si>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</si>
  <si>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</si>
  <si>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</si>
  <si>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</si>
  <si>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</si>
  <si>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</si>
  <si>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</si>
  <si>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</si>
  <si>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</si>
  <si>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</si>
  <si>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</si>
  <si>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</si>
  <si>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</si>
  <si>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</si>
  <si>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</si>
  <si>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</si>
  <si>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</si>
  <si>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</si>
  <si>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</si>
  <si>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</si>
  <si>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</si>
  <si>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</si>
  <si>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</si>
  <si>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</si>
  <si>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</si>
  <si>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</si>
  <si>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</si>
  <si>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</si>
  <si>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</si>
  <si>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</si>
  <si>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</si>
  <si>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</si>
  <si>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</si>
  <si>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</si>
  <si>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</si>
  <si>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</si>
  <si>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</si>
  <si>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</si>
  <si>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</si>
  <si>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</si>
  <si>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</si>
  <si>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</si>
  <si>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</si>
  <si>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</si>
  <si>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</si>
  <si>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</si>
  <si>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</si>
  <si>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</si>
  <si>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</si>
  <si>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</si>
  <si>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</si>
  <si>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</si>
  <si>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</si>
  <si>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</si>
  <si>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</si>
  <si>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</si>
  <si>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</si>
  <si>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</si>
  <si>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</si>
  <si>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</si>
  <si>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</si>
  <si>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</si>
  <si>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</si>
  <si>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</si>
  <si>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</si>
  <si>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</si>
  <si>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</si>
  <si>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</si>
  <si>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</si>
  <si>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</si>
  <si>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</si>
  <si>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</si>
  <si>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</si>
  <si>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</si>
  <si>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</si>
  <si>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</si>
  <si>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</si>
  <si>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</si>
  <si>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</si>
  <si>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</si>
  <si>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</si>
  <si>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</si>
  <si>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</si>
  <si>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</si>
  <si>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</si>
  <si>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</si>
  <si>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</si>
  <si>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</si>
  <si>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</si>
  <si>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</si>
  <si>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</si>
  <si>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</si>
  <si>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</si>
  <si>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</si>
  <si>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</si>
  <si>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</si>
  <si>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</si>
  <si>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</si>
  <si>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</si>
  <si>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</si>
  <si>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</si>
  <si>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</si>
  <si>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</si>
  <si>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</si>
  <si>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</si>
  <si>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</si>
  <si>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</si>
  <si>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</si>
  <si>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</si>
  <si>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</si>
  <si>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</si>
  <si>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</si>
  <si>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</si>
  <si>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</si>
  <si>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</si>
  <si>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</si>
  <si>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</si>
  <si>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</si>
  <si>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</si>
  <si>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</si>
  <si>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</si>
  <si>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</si>
  <si>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</si>
  <si>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</si>
  <si>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</si>
  <si>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</si>
  <si>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</si>
  <si>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</si>
  <si>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</si>
  <si>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</si>
  <si>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</si>
  <si>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</si>
  <si>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</si>
  <si>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</si>
  <si>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</si>
  <si>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</si>
  <si>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</si>
  <si>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</si>
  <si>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</si>
  <si>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</si>
  <si>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</si>
  <si>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</si>
  <si>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</si>
  <si>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</si>
  <si>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</si>
  <si>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</si>
  <si>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</si>
  <si>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</si>
  <si>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</si>
  <si>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</si>
  <si>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</si>
  <si>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</si>
  <si>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</si>
  <si>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</si>
  <si>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</si>
  <si>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</si>
  <si>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</si>
  <si>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</si>
  <si>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</si>
  <si>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</si>
  <si>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</si>
  <si>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</si>
  <si>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</si>
  <si>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</si>
  <si>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</si>
  <si>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</si>
  <si>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</si>
  <si>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</si>
  <si>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</si>
  <si>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</si>
  <si>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</si>
  <si>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</si>
  <si>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</si>
  <si>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</si>
  <si>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</si>
  <si>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</si>
  <si>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</si>
  <si>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</si>
  <si>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</si>
  <si>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</si>
  <si>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</si>
  <si>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</si>
  <si>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</si>
  <si>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</si>
  <si>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</si>
  <si>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</si>
  <si>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</si>
  <si>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</si>
  <si>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</si>
  <si>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</si>
  <si>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</si>
  <si>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</si>
  <si>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</si>
  <si>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</si>
  <si>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</si>
  <si>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</si>
  <si>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</si>
  <si>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</si>
  <si>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</si>
  <si>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</si>
  <si>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</si>
  <si>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</si>
  <si>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</si>
  <si>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</si>
  <si>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</si>
  <si>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</si>
  <si>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</si>
  <si>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</si>
  <si>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</si>
  <si>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</si>
  <si>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</si>
  <si>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</si>
  <si>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</si>
  <si>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</si>
  <si>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</si>
  <si>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</si>
  <si>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</si>
  <si>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</si>
  <si>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</si>
  <si>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</si>
  <si>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</si>
  <si>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</si>
  <si>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</si>
  <si>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</si>
  <si>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</si>
  <si>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</si>
  <si>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</si>
  <si>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</si>
  <si>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</si>
  <si>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</si>
  <si>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</si>
  <si>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</si>
  <si>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</si>
  <si>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</si>
  <si>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</si>
  <si>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</si>
  <si>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</si>
  <si>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</si>
  <si>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</si>
  <si>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</si>
  <si>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</si>
  <si>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</si>
  <si>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</si>
  <si>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</si>
  <si>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</si>
  <si>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</si>
  <si>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</si>
  <si>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</si>
  <si>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</si>
  <si>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</si>
  <si>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</si>
  <si>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</si>
  <si>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</si>
  <si>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</si>
  <si>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</si>
  <si>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</si>
  <si>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</si>
  <si>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</si>
  <si>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</si>
  <si>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</si>
  <si>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</si>
  <si>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</si>
  <si>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</si>
  <si>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</si>
  <si>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</si>
  <si>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</si>
  <si>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</si>
  <si>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</si>
  <si>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</si>
  <si>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</si>
  <si>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</si>
  <si>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</si>
  <si>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</si>
  <si>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</si>
  <si>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</si>
  <si>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</si>
  <si>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</si>
  <si>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</si>
  <si>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</si>
  <si>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</si>
  <si>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</si>
  <si>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</si>
  <si>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</si>
  <si>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</si>
  <si>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</si>
  <si>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</si>
  <si>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</si>
  <si>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</si>
  <si>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</si>
  <si>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</si>
  <si>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</si>
  <si>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</si>
  <si>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</si>
  <si>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</si>
  <si>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</si>
  <si>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</si>
  <si>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</si>
  <si>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</si>
  <si>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</si>
  <si>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</si>
  <si>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</si>
  <si>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</si>
  <si>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</si>
  <si>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</si>
  <si>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</si>
  <si>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</si>
  <si>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</si>
  <si>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</si>
  <si>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</si>
  <si>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</si>
  <si>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</si>
  <si>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</si>
  <si>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</si>
  <si>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</si>
  <si>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</si>
  <si>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</si>
  <si>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</si>
  <si>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</si>
  <si>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</si>
  <si>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</si>
  <si>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</si>
  <si>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</si>
  <si>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</si>
  <si>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</si>
  <si>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</si>
  <si>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</si>
  <si>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</si>
  <si>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</si>
  <si>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</si>
  <si>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</si>
  <si>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</si>
  <si>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</si>
  <si>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</si>
  <si>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</si>
  <si>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</si>
  <si>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</si>
  <si>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</si>
  <si>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</si>
  <si>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</si>
  <si>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</si>
  <si>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</si>
  <si>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</si>
  <si>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</si>
  <si>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</si>
  <si>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</si>
  <si>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</si>
  <si>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</si>
  <si>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</si>
  <si>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</si>
  <si>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</si>
  <si>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</si>
  <si>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</si>
  <si>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</si>
  <si>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</si>
  <si>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</si>
  <si>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</si>
  <si>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</si>
  <si>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</si>
  <si>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</si>
  <si>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</si>
  <si>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</si>
  <si>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</si>
  <si>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</si>
  <si>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</si>
  <si>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</si>
  <si>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</si>
  <si>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</si>
  <si>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</si>
  <si>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</si>
  <si>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</si>
  <si>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</si>
  <si>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</si>
  <si>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</si>
  <si>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</si>
  <si>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</si>
  <si>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</si>
  <si>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</si>
  <si>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</si>
  <si>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</si>
  <si>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</si>
  <si>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</si>
  <si>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</si>
  <si>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</si>
  <si>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</si>
  <si>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</si>
  <si>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</si>
  <si>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</si>
  <si>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</si>
  <si>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</si>
  <si>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</si>
  <si>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</si>
  <si>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</si>
  <si>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</si>
  <si>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</si>
  <si>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</si>
  <si>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</si>
  <si>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</si>
  <si>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</si>
  <si>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</si>
  <si>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</si>
  <si>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</si>
  <si>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</si>
  <si>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</si>
  <si>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</si>
  <si>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</si>
  <si>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</si>
  <si>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</si>
  <si>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</si>
  <si>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</si>
  <si>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</si>
  <si>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</si>
  <si>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</si>
  <si>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</si>
  <si>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</si>
  <si>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</si>
  <si>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</si>
  <si>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</si>
  <si>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</si>
  <si>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</si>
  <si>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</si>
  <si>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</si>
  <si>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</si>
  <si>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</si>
  <si>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</si>
  <si>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</si>
  <si>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</si>
  <si>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</si>
  <si>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</si>
  <si>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</si>
  <si>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</si>
  <si>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</si>
  <si>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</si>
  <si>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</si>
  <si>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</si>
  <si>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</si>
  <si>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</si>
  <si>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</si>
  <si>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</si>
  <si>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</si>
  <si>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</si>
  <si>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</si>
  <si>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</si>
  <si>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</si>
  <si>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</si>
  <si>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</si>
  <si>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</si>
  <si>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</si>
  <si>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</si>
  <si>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</si>
  <si>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</si>
  <si>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</si>
  <si>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</si>
  <si>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</si>
  <si>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</si>
  <si>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</si>
  <si>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</si>
  <si>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</si>
  <si>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</si>
  <si>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</si>
  <si>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</si>
  <si>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</si>
  <si>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</si>
  <si>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</si>
  <si>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</si>
  <si>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</si>
  <si>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</si>
  <si>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</si>
  <si>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</si>
  <si>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</si>
  <si>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</si>
  <si>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</si>
  <si>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</si>
  <si>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</si>
  <si>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</si>
  <si>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</si>
  <si>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</si>
  <si>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</si>
  <si>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</si>
  <si>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</si>
  <si>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</si>
  <si>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</si>
  <si>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</si>
  <si>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</si>
  <si>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</si>
  <si>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</si>
  <si>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</si>
  <si>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</si>
  <si>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</si>
  <si>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</si>
  <si>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</si>
  <si>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</si>
  <si>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</si>
  <si>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</si>
  <si>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</si>
  <si>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</si>
  <si>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</si>
  <si>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</si>
  <si>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</si>
  <si>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</si>
  <si>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</si>
  <si>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</si>
  <si>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</si>
  <si>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</si>
  <si>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</si>
  <si>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</si>
  <si>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</si>
  <si>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</si>
  <si>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</si>
  <si>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</si>
  <si>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</si>
  <si>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</si>
  <si>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</si>
  <si>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</si>
  <si>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</si>
  <si>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</si>
  <si>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</si>
  <si>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</si>
  <si>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</si>
  <si>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</si>
  <si>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</si>
  <si>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</si>
  <si>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</si>
  <si>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</si>
  <si>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</si>
  <si>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</si>
  <si>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</si>
  <si>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</si>
  <si>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</si>
  <si>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</si>
  <si>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</si>
  <si>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</si>
  <si>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</si>
  <si>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</si>
  <si>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</si>
  <si>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</si>
  <si>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</si>
  <si>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</si>
  <si>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</si>
  <si>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</si>
  <si>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</si>
  <si>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</si>
  <si>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</si>
  <si>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</si>
  <si>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</si>
  <si>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</si>
  <si>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</si>
  <si>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</si>
  <si>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</si>
  <si>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</si>
  <si>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</si>
  <si>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</si>
  <si>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</si>
  <si>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</si>
  <si>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</si>
  <si>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</si>
  <si>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</si>
  <si>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</si>
  <si>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</si>
  <si>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</si>
  <si>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</si>
  <si>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</si>
  <si>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</si>
  <si>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</si>
  <si>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</si>
  <si>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</si>
  <si>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</si>
  <si>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</si>
  <si>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</si>
  <si>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</si>
  <si>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</si>
  <si>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</si>
  <si>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</si>
  <si>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</si>
  <si>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</si>
  <si>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</si>
  <si>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</si>
  <si>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</si>
  <si>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</si>
  <si>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</si>
  <si>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</si>
  <si>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</si>
  <si>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</si>
  <si>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</si>
  <si>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</si>
  <si>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</si>
  <si>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</si>
  <si>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</si>
  <si>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</si>
  <si>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</si>
  <si>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</si>
  <si>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</si>
  <si>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</si>
  <si>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</si>
  <si>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</si>
  <si>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</si>
  <si>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</si>
  <si>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</si>
  <si>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</si>
  <si>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</si>
  <si>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</si>
  <si>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</si>
  <si>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</si>
  <si>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</si>
  <si>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</si>
  <si>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</si>
  <si>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</si>
  <si>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</si>
  <si>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</si>
  <si>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</si>
  <si>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</si>
  <si>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</si>
  <si>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</si>
  <si>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</si>
  <si>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</si>
  <si>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</si>
  <si>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</si>
  <si>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</si>
  <si>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</si>
  <si>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</si>
  <si>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</si>
  <si>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</si>
  <si>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</si>
  <si>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</si>
  <si>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</si>
  <si>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</si>
  <si>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</si>
  <si>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</si>
  <si>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</si>
  <si>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</si>
  <si>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</si>
  <si>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</si>
  <si>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</si>
  <si>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</si>
  <si>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</si>
  <si>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</si>
  <si>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</si>
  <si>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</si>
  <si>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</si>
  <si>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</si>
  <si>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</si>
  <si>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</si>
  <si>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</si>
  <si>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</si>
  <si>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</si>
  <si>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</si>
  <si>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</si>
  <si>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</si>
  <si>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</si>
  <si>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</si>
  <si>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</si>
  <si>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</si>
  <si>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</si>
  <si>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</si>
  <si>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</si>
  <si>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</si>
  <si>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</si>
  <si>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</si>
  <si>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</si>
  <si>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</si>
  <si>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</si>
  <si>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</si>
  <si>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</si>
  <si>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</si>
  <si>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</si>
  <si>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</si>
  <si>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</si>
  <si>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</si>
  <si>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</si>
  <si>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</si>
  <si>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</si>
  <si>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</si>
  <si>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</si>
  <si>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</si>
  <si>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</si>
  <si>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</si>
  <si>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</si>
  <si>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</si>
  <si>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</si>
  <si>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</si>
  <si>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</si>
  <si>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</si>
  <si>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</si>
  <si>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</si>
  <si>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</si>
  <si>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</si>
  <si>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</si>
  <si>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</si>
  <si>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</si>
  <si>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</si>
  <si>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</si>
  <si>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</si>
  <si>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</si>
  <si>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</si>
  <si>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</si>
  <si>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</si>
  <si>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</si>
  <si>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</si>
  <si>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</si>
  <si>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</si>
  <si>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</si>
  <si>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</si>
  <si>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</si>
  <si>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</si>
  <si>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</si>
  <si>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</si>
  <si>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</si>
  <si>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</si>
  <si>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</si>
  <si>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</si>
  <si>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</si>
  <si>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</si>
  <si>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</si>
  <si>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</si>
  <si>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</si>
  <si>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</si>
  <si>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</si>
  <si>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</si>
  <si>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</si>
  <si>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</si>
  <si>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</si>
  <si>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</si>
  <si>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</si>
  <si>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</si>
  <si>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</si>
  <si>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</si>
  <si>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</si>
  <si>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</si>
  <si>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</si>
  <si>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</si>
  <si>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</si>
  <si>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</si>
  <si>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</si>
  <si>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</si>
  <si>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</si>
  <si>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</si>
  <si>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</si>
  <si>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</si>
  <si>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</si>
  <si>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</si>
  <si>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</si>
  <si>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</si>
  <si>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</si>
  <si>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</si>
  <si>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</si>
  <si>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</si>
  <si>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</si>
  <si>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</si>
  <si>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</si>
  <si>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</si>
  <si>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</si>
  <si>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</si>
  <si>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</si>
  <si>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</si>
  <si>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</si>
  <si>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</si>
  <si>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</si>
  <si>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</si>
  <si>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</si>
  <si>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</si>
  <si>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</si>
  <si>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</si>
  <si>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</si>
  <si>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</si>
  <si>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</si>
  <si>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</si>
  <si>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</si>
  <si>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</si>
  <si>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</si>
  <si>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</si>
  <si>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</si>
  <si>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</si>
  <si>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</si>
  <si>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</si>
  <si>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</si>
  <si>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</si>
  <si>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</si>
  <si>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</si>
  <si>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</si>
  <si>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</si>
  <si>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</si>
  <si>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</si>
  <si>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</si>
  <si>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</si>
  <si>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</si>
  <si>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</si>
  <si>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</si>
  <si>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</si>
  <si>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</si>
  <si>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</si>
  <si>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</si>
  <si>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</si>
  <si>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</si>
  <si>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</si>
  <si>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</si>
  <si>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</si>
  <si>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</si>
  <si>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</si>
  <si>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</si>
  <si>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</si>
  <si>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</si>
  <si>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</si>
  <si>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</si>
  <si>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</si>
  <si>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</si>
  <si>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</si>
  <si>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</si>
  <si>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</si>
  <si>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</si>
  <si>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</si>
  <si>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</si>
  <si>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</si>
  <si>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</si>
  <si>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</si>
  <si>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</si>
  <si>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</si>
  <si>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</si>
  <si>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</si>
  <si>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</si>
  <si>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</si>
  <si>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</si>
  <si>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</si>
  <si>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</si>
  <si>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</si>
  <si>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</si>
  <si>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</si>
  <si>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</si>
  <si>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</si>
  <si>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</si>
  <si>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</si>
  <si>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</si>
  <si>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</si>
  <si>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</si>
  <si>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</si>
  <si>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</si>
  <si>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</si>
  <si>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</si>
  <si>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</si>
  <si>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</si>
  <si>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</si>
  <si>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</si>
  <si>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</si>
  <si>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</si>
  <si>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</si>
  <si>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</si>
  <si>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</si>
  <si>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</si>
  <si>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</si>
  <si>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</si>
  <si>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</si>
  <si>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</si>
  <si>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</si>
  <si>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</si>
  <si>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</si>
  <si>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</si>
  <si>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</si>
  <si>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</si>
  <si>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</si>
  <si>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</si>
  <si>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</si>
  <si>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</si>
  <si>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</si>
  <si>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</si>
  <si>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</si>
  <si>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</si>
  <si>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</si>
  <si>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</si>
  <si>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</si>
  <si>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</si>
  <si>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</si>
  <si>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</si>
  <si>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</si>
  <si>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</si>
  <si>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</si>
  <si>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</si>
  <si>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</si>
  <si>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</si>
  <si>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</si>
  <si>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</si>
  <si>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</si>
  <si>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</si>
  <si>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</si>
  <si>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</si>
  <si>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</si>
  <si>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</si>
  <si>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</si>
  <si>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</si>
  <si>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</si>
  <si>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</si>
  <si>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</si>
  <si>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</si>
  <si>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</si>
  <si>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</si>
  <si>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</si>
  <si>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</si>
  <si>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</si>
  <si>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</si>
  <si>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</si>
  <si>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</si>
  <si>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</si>
  <si>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</si>
  <si>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</si>
  <si>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</si>
  <si>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</si>
  <si>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</si>
  <si>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</si>
  <si>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</si>
  <si>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</si>
  <si>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</si>
  <si>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</si>
  <si>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</si>
  <si>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</si>
  <si>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</si>
  <si>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</si>
  <si>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</si>
  <si>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</si>
  <si>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</si>
  <si>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</si>
  <si>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</si>
  <si>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</si>
  <si>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</si>
  <si>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</si>
  <si>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</si>
  <si>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</si>
  <si>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</si>
  <si>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</si>
  <si>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</si>
  <si>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</si>
  <si>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</si>
  <si>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</si>
  <si>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</si>
  <si>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</si>
  <si>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</si>
  <si>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</si>
  <si>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</si>
  <si>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</si>
  <si>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</si>
  <si>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</si>
  <si>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</si>
  <si>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</si>
  <si>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</si>
  <si>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</si>
  <si>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</si>
  <si>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</si>
  <si>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</si>
  <si>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</si>
  <si>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</si>
  <si>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</si>
  <si>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</si>
  <si>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</si>
  <si>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</si>
  <si>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</si>
  <si>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</si>
  <si>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</si>
  <si>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</si>
  <si>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</si>
  <si>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</si>
  <si>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</si>
  <si>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</si>
  <si>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</si>
  <si>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</si>
  <si>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</si>
  <si>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</si>
  <si>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</si>
  <si>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</si>
  <si>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</si>
  <si>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</si>
  <si>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</si>
  <si>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</si>
  <si>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</si>
  <si>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</si>
  <si>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</si>
  <si>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</si>
  <si>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</si>
  <si>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</si>
  <si>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</si>
  <si>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</si>
  <si>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</si>
  <si>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</si>
  <si>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</si>
  <si>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</si>
  <si>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</si>
  <si>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</si>
  <si>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</si>
  <si>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</si>
  <si>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</si>
  <si>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</si>
  <si>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</si>
  <si>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</si>
  <si>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</si>
  <si>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</si>
  <si>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</si>
  <si>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</si>
  <si>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</si>
  <si>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</si>
  <si>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</si>
  <si>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</si>
  <si>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</si>
  <si>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</si>
  <si>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</si>
  <si>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</si>
  <si>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</si>
  <si>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</si>
  <si>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</si>
  <si>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</si>
  <si>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</si>
  <si>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</si>
  <si>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</si>
  <si>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</si>
  <si>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</si>
  <si>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</si>
  <si>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</si>
  <si>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</si>
  <si>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</si>
  <si>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</si>
  <si>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</si>
  <si>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</si>
  <si>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</si>
  <si>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</si>
  <si>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</si>
  <si>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</si>
  <si>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</si>
  <si>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</si>
  <si>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</si>
  <si>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</si>
  <si>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</si>
  <si>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</si>
  <si>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</si>
  <si>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</si>
  <si>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</si>
  <si>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</si>
  <si>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</si>
  <si>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</si>
  <si>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</si>
  <si>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</si>
  <si>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</si>
  <si>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</si>
  <si>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</si>
  <si>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</si>
  <si>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</si>
  <si>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</si>
  <si>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</si>
  <si>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</si>
  <si>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</si>
  <si>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</si>
  <si>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</si>
  <si>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</si>
  <si>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</si>
  <si>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</si>
  <si>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</si>
  <si>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</si>
  <si>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</si>
  <si>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</si>
  <si>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</si>
  <si>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</si>
  <si>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</si>
  <si>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</si>
  <si>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</si>
  <si>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</si>
  <si>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</si>
  <si>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</si>
  <si>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</si>
  <si>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</si>
  <si>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</si>
  <si>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</si>
  <si>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</si>
  <si>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</si>
  <si>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</si>
  <si>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</si>
  <si>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</si>
  <si>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</si>
  <si>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</si>
  <si>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</si>
  <si>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</si>
  <si>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</si>
  <si>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</si>
  <si>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</si>
  <si>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</si>
  <si>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</si>
  <si>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</si>
  <si>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</si>
  <si>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</si>
  <si>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</si>
  <si>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</si>
  <si>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</si>
  <si>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</si>
  <si>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</si>
  <si>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</si>
  <si>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</si>
  <si>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</si>
  <si>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</si>
  <si>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</si>
  <si>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</si>
  <si>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</si>
  <si>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</si>
  <si>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</si>
  <si>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</si>
  <si>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</si>
  <si>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</si>
  <si>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</si>
  <si>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</si>
  <si>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</si>
  <si>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</si>
  <si>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</si>
  <si>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</si>
  <si>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</si>
  <si>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</si>
  <si>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</si>
  <si>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</si>
  <si>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</si>
  <si>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</si>
  <si>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</si>
  <si>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</si>
  <si>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</si>
  <si>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</si>
  <si>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</si>
  <si>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</si>
  <si>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</si>
  <si>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</si>
  <si>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</si>
  <si>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</si>
  <si>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</si>
  <si>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</si>
  <si>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</si>
  <si>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</si>
  <si>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</si>
  <si>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</si>
  <si>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</si>
  <si>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</si>
  <si>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</si>
  <si>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</si>
  <si>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</si>
  <si>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</si>
  <si>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</si>
  <si>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</si>
  <si>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</si>
  <si>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</si>
  <si>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</si>
  <si>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</si>
  <si>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</si>
  <si>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</si>
  <si>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</si>
  <si>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</si>
  <si>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</si>
  <si>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</si>
  <si>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</si>
  <si>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</si>
  <si>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</si>
  <si>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</si>
  <si>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</si>
  <si>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</si>
  <si>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</si>
  <si>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</si>
  <si>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</si>
  <si>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</si>
  <si>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</si>
  <si>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</si>
  <si>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</si>
  <si>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</si>
  <si>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</si>
  <si>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</si>
  <si>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</si>
  <si>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</si>
  <si>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</si>
  <si>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</si>
  <si>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</si>
  <si>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</si>
  <si>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</si>
  <si>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</si>
  <si>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</si>
  <si>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</si>
  <si>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</si>
  <si>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</si>
  <si>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</si>
  <si>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</si>
  <si>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</si>
  <si>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</si>
  <si>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</si>
  <si>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</si>
  <si>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</si>
  <si>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</si>
  <si>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</si>
  <si>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</si>
  <si>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</si>
  <si>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</si>
  <si>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</si>
  <si>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</si>
  <si>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</si>
  <si>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</si>
  <si>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</si>
  <si>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</si>
  <si>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</si>
  <si>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</si>
  <si>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</si>
  <si>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</si>
  <si>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</si>
  <si>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</si>
  <si>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</si>
  <si>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</si>
  <si>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</si>
  <si>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</si>
  <si>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</si>
  <si>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</si>
  <si>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</si>
  <si>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</si>
  <si>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</si>
  <si>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</si>
  <si>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</si>
  <si>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</si>
  <si>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</si>
  <si>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</si>
  <si>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</si>
  <si>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</si>
  <si>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</si>
  <si>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</si>
  <si>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</si>
  <si>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</si>
  <si>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</si>
  <si>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</si>
  <si>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</si>
  <si>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</si>
  <si>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</si>
  <si>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</si>
  <si>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</si>
  <si>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</si>
  <si>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</si>
  <si>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</si>
  <si>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</si>
  <si>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</si>
  <si>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</si>
  <si>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</si>
  <si>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</si>
  <si>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</si>
  <si>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</si>
  <si>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</si>
  <si>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</si>
  <si>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</si>
  <si>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</si>
  <si>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</si>
  <si>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</si>
  <si>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</si>
  <si>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</si>
  <si>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</si>
  <si>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</si>
  <si>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</si>
  <si>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</si>
  <si>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</si>
  <si>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</si>
  <si>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</si>
  <si>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</si>
  <si>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</si>
  <si>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</si>
  <si>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</si>
  <si>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</si>
  <si>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</si>
  <si>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</si>
  <si>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</si>
  <si>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</si>
  <si>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</si>
  <si>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</si>
  <si>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</si>
  <si>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</si>
  <si>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</si>
  <si>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</si>
  <si>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</si>
  <si>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</si>
  <si>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</si>
  <si>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</si>
  <si>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</si>
  <si>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</si>
  <si>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</si>
  <si>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</si>
  <si>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</si>
  <si>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</si>
  <si>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</si>
  <si>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</si>
  <si>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</si>
  <si>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</si>
  <si>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</si>
  <si>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</si>
  <si>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</si>
  <si>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</si>
  <si>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</si>
  <si>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</si>
  <si>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</si>
  <si>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</si>
  <si>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</si>
  <si>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</si>
  <si>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</si>
  <si>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</si>
  <si>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</si>
  <si>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</si>
  <si>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</si>
  <si>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</si>
  <si>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</si>
  <si>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</si>
  <si>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</si>
  <si>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</si>
  <si>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</si>
  <si>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</si>
  <si>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</si>
  <si>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</si>
  <si>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</si>
  <si>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</si>
  <si>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</si>
  <si>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</si>
  <si>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</si>
  <si>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</si>
  <si>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</si>
  <si>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</si>
  <si>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</si>
  <si>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</si>
  <si>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</si>
  <si>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</si>
  <si>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</si>
  <si>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</si>
  <si>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</si>
  <si>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</si>
  <si>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</si>
  <si>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</si>
  <si>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</si>
  <si>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</si>
  <si>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</si>
  <si>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</si>
  <si>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</si>
  <si>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</si>
  <si>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</si>
  <si>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</si>
  <si>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</si>
  <si>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</si>
  <si>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</si>
  <si>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</si>
  <si>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</si>
  <si>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</si>
  <si>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</si>
  <si>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</si>
  <si>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</si>
  <si>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</si>
  <si>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</si>
  <si>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</si>
  <si>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</si>
  <si>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</si>
  <si>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</si>
  <si>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</si>
  <si>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</si>
  <si>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</si>
  <si>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</si>
  <si>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</si>
  <si>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</si>
  <si>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</si>
  <si>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</si>
  <si>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</si>
  <si>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</si>
  <si>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</si>
  <si>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</si>
  <si>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</si>
  <si>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</si>
  <si>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</si>
  <si>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</si>
  <si>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</si>
  <si>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</si>
  <si>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</si>
  <si>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</si>
  <si>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</si>
  <si>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</si>
  <si>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</si>
  <si>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</si>
  <si>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</si>
  <si>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</si>
  <si>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</si>
  <si>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</si>
  <si>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</si>
  <si>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</si>
  <si>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</si>
  <si>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</si>
  <si>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</si>
  <si>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</si>
  <si>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</si>
  <si>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</si>
  <si>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</si>
  <si>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</si>
  <si>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</si>
  <si>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</si>
  <si>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</si>
  <si>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</si>
  <si>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</si>
  <si>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</si>
  <si>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</si>
  <si>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</si>
  <si>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</si>
  <si>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</si>
  <si>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</si>
  <si>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</si>
  <si>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</si>
  <si>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</si>
  <si>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</si>
  <si>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</si>
  <si>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</si>
  <si>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</si>
  <si>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</si>
  <si>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</si>
  <si>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</si>
  <si>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</si>
  <si>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</si>
  <si>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</si>
  <si>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</si>
  <si>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</si>
  <si>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</si>
  <si>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</si>
  <si>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</si>
  <si>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</si>
  <si>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</si>
  <si>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</si>
  <si>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</si>
  <si>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</si>
  <si>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</si>
  <si>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</si>
  <si>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</si>
  <si>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</si>
  <si>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</si>
  <si>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</si>
  <si>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</si>
  <si>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</si>
  <si>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</si>
  <si>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</si>
  <si>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</si>
  <si>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</si>
  <si>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</si>
  <si>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</si>
  <si>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</si>
  <si>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</si>
  <si>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</si>
  <si>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</si>
  <si>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</si>
  <si>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</si>
  <si>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</si>
  <si>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</si>
  <si>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</si>
  <si>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</si>
  <si>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</si>
  <si>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</si>
  <si>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</si>
  <si>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</si>
  <si>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</si>
  <si>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</si>
  <si>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</si>
  <si>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</si>
  <si>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</si>
  <si>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</si>
  <si>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</si>
  <si>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</si>
  <si>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</si>
  <si>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</si>
  <si>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</si>
  <si>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</si>
  <si>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</si>
  <si>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</si>
  <si>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</si>
  <si>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</si>
  <si>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</si>
  <si>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</si>
  <si>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</si>
  <si>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</si>
  <si>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</si>
  <si>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</si>
  <si>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</si>
  <si>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</si>
  <si>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</si>
  <si>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</si>
  <si>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</si>
  <si>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</si>
  <si>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</si>
  <si>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</si>
  <si>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</si>
  <si>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</si>
  <si>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</si>
  <si>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</si>
  <si>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</si>
  <si>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</si>
  <si>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</si>
  <si>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</si>
  <si>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</si>
  <si>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</si>
  <si>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</si>
  <si>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</si>
  <si>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</si>
  <si>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</si>
  <si>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</si>
  <si>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</si>
  <si>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</si>
  <si>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</si>
  <si>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</si>
  <si>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</si>
  <si>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</si>
  <si>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</si>
  <si>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</si>
  <si>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</si>
  <si>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</si>
  <si>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</si>
  <si>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</si>
  <si>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</si>
  <si>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</si>
  <si>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</si>
  <si>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</si>
  <si>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</si>
  <si>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</si>
  <si>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</si>
  <si>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</si>
  <si>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</si>
  <si>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</si>
  <si>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</si>
  <si>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</si>
  <si>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</si>
  <si>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</si>
  <si>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</si>
  <si>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</si>
  <si>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</si>
  <si>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</si>
  <si>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</si>
  <si>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</si>
  <si>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</si>
  <si>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</si>
  <si>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</si>
  <si>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</si>
  <si>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</si>
  <si>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</si>
  <si>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</si>
  <si>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</si>
  <si>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</si>
  <si>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</si>
  <si>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</si>
  <si>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</si>
  <si>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</si>
  <si>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</si>
  <si>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</si>
  <si>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</si>
  <si>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</si>
  <si>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</si>
  <si>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</si>
  <si>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</si>
  <si>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</si>
  <si>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</si>
  <si>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</si>
  <si>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</si>
  <si>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</si>
  <si>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</si>
  <si>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</si>
  <si>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</si>
  <si>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</si>
  <si>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</si>
  <si>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</si>
  <si>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</si>
  <si>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</si>
  <si>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</si>
  <si>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</si>
  <si>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</si>
  <si>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</si>
  <si>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</si>
  <si>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</si>
  <si>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</si>
  <si>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</si>
  <si>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</si>
  <si>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</si>
  <si>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</si>
  <si>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</si>
  <si>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</si>
  <si>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</si>
  <si>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</si>
  <si>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</si>
  <si>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</si>
  <si>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</si>
  <si>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</si>
  <si>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</si>
  <si>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</si>
  <si>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</si>
  <si>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</si>
  <si>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</si>
  <si>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</si>
  <si>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</si>
  <si>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</si>
  <si>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</si>
  <si>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</si>
  <si>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</si>
  <si>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</si>
  <si>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</si>
  <si>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</si>
  <si>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</si>
  <si>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</si>
  <si>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</si>
  <si>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</si>
  <si>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</si>
  <si>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</si>
  <si>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</si>
  <si>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</si>
  <si>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</si>
  <si>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</si>
  <si>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</si>
  <si>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</si>
  <si>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</si>
  <si>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</si>
  <si>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</si>
  <si>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</si>
  <si>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</si>
  <si>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</si>
  <si>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</si>
  <si>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</si>
  <si>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</si>
  <si>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</si>
  <si>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</si>
  <si>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</si>
  <si>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</si>
  <si>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</si>
  <si>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</si>
  <si>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</si>
  <si>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</si>
  <si>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</si>
  <si>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</si>
  <si>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</si>
  <si>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</si>
  <si>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</si>
  <si>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</si>
  <si>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</si>
  <si>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</si>
  <si>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</si>
  <si>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</si>
  <si>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</si>
  <si>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</si>
  <si>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</si>
  <si>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</si>
  <si>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</si>
  <si>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</si>
  <si>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</si>
  <si>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</si>
  <si>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</si>
  <si>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</si>
  <si>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</si>
  <si>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</si>
  <si>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</si>
  <si>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</si>
  <si>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</si>
  <si>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</si>
  <si>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</si>
  <si>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</si>
  <si>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</si>
  <si>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</si>
  <si>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</si>
  <si>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</si>
  <si>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</si>
  <si>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</si>
  <si>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</si>
  <si>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</si>
  <si>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</si>
  <si>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</si>
  <si>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</si>
  <si>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</si>
  <si>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</si>
  <si>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</si>
  <si>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</si>
  <si>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</si>
  <si>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</si>
  <si>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</si>
  <si>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</si>
  <si>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</si>
  <si>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</si>
  <si>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</si>
  <si>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</si>
  <si>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</si>
  <si>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</si>
  <si>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</si>
  <si>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</si>
  <si>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</si>
  <si>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</si>
  <si>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</si>
  <si>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</si>
  <si>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</si>
  <si>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</si>
  <si>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</si>
  <si>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</si>
  <si>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</si>
  <si>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</si>
  <si>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</si>
  <si>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</si>
  <si>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</si>
  <si>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</si>
  <si>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</si>
  <si>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</si>
  <si>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</si>
  <si>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</si>
  <si>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</si>
  <si>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</si>
  <si>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</si>
  <si>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</si>
  <si>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</si>
  <si>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</si>
  <si>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</si>
  <si>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</si>
  <si>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</si>
  <si>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</si>
  <si>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</si>
  <si>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</si>
  <si>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</si>
  <si>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</si>
  <si>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</si>
  <si>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</si>
  <si>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</si>
  <si>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</si>
  <si>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</si>
  <si>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</si>
  <si>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</si>
  <si>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</si>
  <si>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</si>
  <si>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</si>
  <si>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</si>
  <si>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</si>
  <si>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</si>
  <si>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</si>
  <si>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</si>
  <si>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</si>
  <si>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</si>
  <si>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</si>
  <si>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</si>
  <si>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</si>
  <si>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</si>
  <si>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</si>
  <si>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</si>
  <si>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</si>
  <si>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</si>
  <si>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</si>
  <si>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</si>
  <si>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</si>
  <si>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</si>
  <si>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</si>
  <si>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</si>
  <si>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</si>
  <si>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</si>
  <si>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</si>
  <si>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</si>
  <si>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</si>
  <si>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</si>
  <si>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</si>
  <si>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</si>
  <si>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</si>
  <si>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</si>
  <si>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</si>
  <si>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</si>
  <si>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</si>
  <si>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</si>
  <si>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</si>
  <si>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</si>
  <si>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</si>
  <si>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</si>
  <si>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</si>
  <si>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</si>
  <si>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</si>
  <si>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</si>
  <si>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</si>
  <si>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</si>
  <si>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</si>
  <si>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</si>
  <si>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</si>
  <si>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</si>
  <si>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</si>
  <si>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</si>
  <si>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</si>
  <si>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</si>
  <si>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</si>
  <si>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</si>
  <si>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</si>
  <si>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</si>
  <si>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</si>
  <si>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</si>
  <si>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</si>
  <si>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</si>
  <si>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</si>
  <si>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</si>
  <si>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</si>
  <si>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</si>
  <si>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</si>
  <si>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</si>
  <si>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</si>
  <si>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</si>
  <si>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</si>
  <si>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</si>
  <si>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</si>
  <si>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</si>
  <si>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</si>
  <si>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</si>
  <si>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</si>
  <si>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</si>
  <si>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</si>
  <si>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</si>
  <si>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</si>
  <si>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</si>
  <si>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</si>
  <si>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</si>
  <si>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</si>
  <si>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</si>
  <si>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</si>
  <si>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</si>
  <si>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</si>
  <si>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</si>
  <si>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</si>
  <si>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</si>
  <si>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</si>
  <si>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</si>
  <si>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</si>
  <si>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</si>
  <si>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</si>
  <si>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</si>
  <si>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</si>
  <si>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</si>
  <si>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</si>
  <si>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</si>
  <si>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</si>
  <si>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</si>
  <si>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</si>
  <si>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</si>
  <si>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</si>
  <si>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</si>
  <si>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</si>
  <si>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</si>
  <si>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</si>
  <si>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</si>
  <si>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</si>
  <si>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</si>
  <si>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</si>
  <si>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</si>
  <si>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</si>
  <si>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</si>
  <si>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</si>
  <si>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</si>
  <si>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</si>
  <si>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</si>
  <si>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</si>
  <si>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</si>
  <si>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</si>
  <si>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</si>
  <si>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</si>
  <si>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</si>
  <si>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</si>
  <si>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</si>
  <si>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</si>
  <si>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</si>
  <si>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</si>
  <si>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</si>
  <si>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</si>
  <si>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</si>
  <si>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</si>
  <si>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</si>
  <si>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</si>
  <si>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</si>
  <si>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</si>
  <si>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</si>
  <si>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</si>
  <si>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</si>
  <si>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</si>
  <si>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</si>
  <si>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</si>
  <si>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</si>
  <si>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</si>
  <si>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</si>
  <si>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</si>
  <si>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</si>
  <si>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</si>
  <si>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</si>
  <si>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</si>
  <si>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</si>
  <si>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</si>
  <si>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</si>
  <si>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</si>
  <si>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</si>
  <si>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</si>
  <si>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</si>
  <si>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</si>
  <si>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</si>
  <si>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</si>
  <si>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</si>
  <si>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</si>
  <si>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</si>
  <si>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</si>
  <si>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</si>
  <si>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</si>
  <si>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</si>
  <si>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</si>
  <si>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</si>
  <si>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</si>
  <si>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</si>
  <si>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</si>
  <si>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</si>
  <si>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</si>
  <si>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</si>
  <si>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</si>
  <si>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</si>
  <si>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</si>
  <si>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</si>
  <si>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</si>
  <si>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</si>
  <si>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</si>
  <si>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</si>
  <si>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</si>
  <si>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</si>
  <si>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</si>
  <si>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</si>
  <si>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</si>
  <si>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</si>
  <si>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</si>
  <si>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</si>
  <si>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</si>
  <si>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</si>
  <si>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</si>
  <si>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</si>
  <si>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</si>
  <si>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</si>
  <si>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</si>
  <si>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</si>
  <si>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</si>
  <si>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</si>
  <si>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</si>
  <si>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</si>
  <si>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</si>
  <si>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</si>
  <si>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</si>
  <si>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</si>
  <si>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</si>
  <si>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</si>
  <si>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</si>
  <si>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</si>
  <si>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</si>
  <si>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</si>
  <si>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</si>
  <si>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</si>
  <si>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</si>
  <si>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</si>
  <si>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</si>
  <si>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</si>
  <si>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</si>
  <si>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</si>
  <si>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</si>
  <si>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</si>
  <si>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</si>
  <si>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</si>
  <si>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</si>
  <si>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</si>
  <si>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</si>
  <si>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</si>
  <si>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</si>
  <si>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</si>
  <si>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</si>
  <si>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</si>
  <si>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</si>
  <si>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</si>
  <si>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</si>
  <si>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</si>
  <si>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</si>
  <si>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</si>
  <si>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</si>
  <si>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</si>
  <si>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</si>
  <si>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</si>
  <si>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</si>
  <si>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</si>
  <si>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</si>
  <si>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</si>
  <si>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</si>
  <si>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</si>
  <si>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</si>
  <si>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</si>
  <si>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</si>
  <si>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</si>
  <si>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</si>
  <si>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</si>
  <si>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</si>
  <si>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</si>
  <si>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</si>
  <si>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</si>
  <si>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</si>
  <si>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</si>
  <si>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</si>
  <si>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</si>
  <si>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</si>
  <si>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</si>
  <si>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</si>
  <si>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</si>
  <si>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</si>
  <si>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</si>
  <si>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</si>
  <si>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</si>
  <si>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</si>
  <si>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</si>
  <si>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</si>
  <si>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</si>
  <si>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</si>
  <si>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</si>
  <si>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</si>
  <si>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</si>
  <si>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</si>
  <si>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</si>
  <si>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</si>
  <si>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</si>
  <si>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</si>
  <si>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</si>
  <si>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</si>
  <si>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</si>
  <si>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</si>
  <si>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</si>
  <si>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</si>
  <si>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</si>
  <si>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</si>
  <si>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</si>
  <si>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</si>
  <si>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</si>
  <si>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</si>
  <si>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</si>
  <si>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</si>
  <si>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</si>
  <si>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</si>
  <si>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</si>
  <si>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</si>
  <si>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</si>
  <si>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</si>
  <si>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</si>
  <si>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</si>
  <si>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</si>
  <si>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</si>
  <si>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</si>
  <si>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</si>
  <si>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</si>
  <si>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</si>
  <si>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</si>
  <si>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</si>
  <si>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</si>
  <si>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</si>
  <si>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</si>
  <si>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</si>
  <si>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</si>
  <si>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</si>
  <si>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</si>
  <si>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</si>
  <si>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</si>
  <si>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</si>
  <si>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</si>
  <si>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</si>
  <si>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</si>
  <si>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</si>
  <si>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</si>
  <si>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</si>
  <si>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</si>
  <si>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</si>
  <si>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</si>
  <si>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</si>
  <si>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</si>
  <si>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</si>
  <si>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</si>
  <si>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</si>
  <si>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</si>
  <si>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</si>
  <si>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</si>
  <si>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</si>
  <si>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</si>
  <si>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</si>
  <si>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</si>
  <si>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</si>
  <si>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</si>
  <si>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</si>
  <si>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</si>
  <si>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</si>
  <si>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</si>
  <si>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</si>
  <si>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</si>
  <si>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</si>
  <si>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</si>
  <si>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</si>
  <si>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</si>
  <si>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</si>
  <si>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</si>
  <si>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</si>
  <si>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</si>
  <si>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</si>
  <si>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</si>
  <si>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</si>
  <si>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</si>
  <si>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</si>
  <si>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</si>
  <si>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</si>
  <si>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</si>
  <si>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</si>
  <si>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</si>
  <si>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</si>
  <si>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</si>
  <si>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</si>
  <si>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</si>
  <si>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</si>
  <si>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</si>
  <si>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</si>
  <si>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</si>
  <si>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</si>
  <si>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</si>
  <si>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</si>
  <si>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</si>
  <si>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</si>
  <si>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</si>
  <si>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</si>
  <si>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</si>
  <si>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</si>
  <si>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</si>
  <si>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</si>
  <si>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</si>
  <si>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</si>
  <si>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</si>
  <si>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</si>
  <si>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</si>
  <si>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</si>
  <si>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</si>
  <si>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</si>
  <si>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</si>
  <si>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</si>
  <si>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</si>
  <si>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</si>
  <si>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</si>
  <si>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</si>
  <si>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</si>
  <si>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</si>
  <si>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</si>
  <si>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</si>
  <si>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</si>
  <si>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</si>
  <si>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</si>
  <si>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</si>
  <si>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</si>
  <si>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</si>
  <si>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</si>
  <si>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</si>
  <si>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</si>
  <si>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</si>
  <si>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</si>
  <si>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</si>
  <si>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</si>
  <si>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</si>
  <si>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</si>
  <si>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</si>
  <si>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</si>
  <si>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</si>
  <si>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</si>
  <si>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</si>
  <si>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</si>
  <si>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</si>
  <si>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</si>
  <si>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</si>
  <si>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</si>
  <si>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</si>
  <si>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</si>
  <si>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</si>
  <si>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</si>
  <si>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</si>
  <si>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</si>
  <si>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</si>
  <si>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</si>
  <si>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</si>
  <si>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</si>
  <si>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</si>
  <si>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</si>
  <si>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</si>
  <si>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</si>
  <si>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</si>
  <si>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</si>
  <si>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</si>
  <si>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</si>
  <si>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</si>
  <si>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</si>
  <si>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</si>
  <si>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</si>
  <si>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</si>
  <si>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</si>
  <si>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</si>
  <si>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</si>
  <si>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</si>
  <si>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</si>
  <si>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</si>
  <si>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</si>
  <si>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</si>
  <si>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</si>
  <si>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</si>
  <si>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</si>
  <si>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</si>
  <si>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</si>
  <si>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</si>
  <si>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</si>
  <si>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</si>
  <si>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</si>
  <si>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</si>
  <si>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</si>
  <si>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</si>
  <si>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</si>
  <si>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</si>
  <si>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</si>
  <si>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</si>
  <si>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</si>
  <si>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</si>
  <si>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</si>
  <si>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</si>
  <si>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</si>
  <si>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</si>
  <si>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</si>
  <si>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</si>
  <si>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</si>
  <si>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</si>
  <si>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</si>
  <si>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</si>
  <si>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</si>
  <si>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</si>
  <si>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</si>
  <si>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</si>
  <si>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</si>
  <si>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</si>
  <si>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</si>
  <si>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</si>
  <si>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</si>
  <si>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</si>
  <si>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</si>
  <si>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</si>
  <si>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</si>
  <si>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</si>
  <si>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</si>
  <si>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</si>
  <si>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</si>
  <si>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</si>
  <si>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</si>
  <si>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</si>
  <si>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</si>
  <si>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</si>
  <si>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</si>
  <si>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</si>
  <si>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</si>
  <si>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</si>
  <si>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</si>
  <si>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</si>
  <si>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</si>
  <si>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</si>
  <si>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</si>
  <si>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</si>
  <si>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</si>
  <si>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</si>
  <si>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</si>
  <si>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</si>
  <si>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</si>
  <si>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</si>
  <si>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</si>
  <si>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</si>
  <si>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</si>
  <si>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</si>
  <si>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</si>
  <si>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</si>
  <si>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</si>
  <si>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</si>
  <si>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</si>
  <si>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</si>
  <si>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</si>
  <si>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</si>
  <si>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</si>
  <si>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</si>
  <si>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</si>
  <si>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</si>
  <si>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</si>
  <si>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</si>
  <si>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</si>
  <si>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</si>
  <si>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</si>
  <si>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</si>
  <si>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</si>
  <si>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</si>
  <si>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</si>
  <si>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</si>
  <si>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</si>
  <si>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</si>
  <si>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</si>
  <si>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</si>
  <si>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</si>
  <si>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</si>
  <si>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</si>
  <si>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</si>
  <si>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</si>
  <si>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</si>
  <si>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</si>
  <si>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</si>
  <si>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</si>
  <si>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</si>
  <si>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</si>
  <si>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</si>
  <si>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</si>
  <si>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</si>
  <si>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</si>
  <si>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</si>
  <si>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</si>
  <si>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</si>
  <si>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</si>
  <si>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</si>
  <si>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</si>
  <si>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</si>
  <si>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</si>
  <si>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</si>
  <si>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</si>
  <si>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</si>
  <si>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</si>
  <si>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</si>
  <si>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</si>
  <si>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</si>
  <si>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</si>
  <si>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</si>
  <si>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</si>
  <si>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</si>
  <si>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</si>
  <si>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</si>
  <si>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</si>
  <si>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</si>
  <si>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</si>
  <si>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</si>
  <si>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</si>
  <si>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</si>
  <si>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</si>
  <si>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</si>
  <si>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</si>
  <si>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</si>
  <si>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</si>
  <si>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</si>
  <si>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</si>
  <si>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</si>
  <si>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</si>
  <si>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</si>
  <si>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</si>
  <si>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</si>
  <si>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</si>
  <si>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</si>
  <si>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</si>
  <si>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</si>
  <si>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</si>
  <si>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</si>
  <si>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</si>
  <si>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</si>
  <si>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</si>
  <si>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</si>
  <si>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</si>
  <si>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</si>
  <si>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</si>
  <si>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</si>
  <si>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</si>
  <si>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</si>
  <si>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</si>
  <si>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</si>
  <si>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</si>
  <si>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</si>
  <si>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</si>
  <si>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</si>
  <si>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</si>
  <si>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</si>
  <si>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</si>
  <si>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</si>
  <si>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</si>
  <si>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</si>
  <si>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</si>
  <si>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</si>
  <si>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</si>
  <si>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</si>
  <si>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</si>
  <si>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</si>
  <si>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</si>
  <si>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</si>
  <si>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</si>
  <si>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</si>
  <si>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</si>
  <si>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</si>
  <si>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</si>
  <si>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</si>
  <si>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</si>
  <si>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</si>
  <si>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</si>
  <si>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</si>
  <si>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</si>
  <si>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</si>
  <si>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</si>
  <si>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</si>
  <si>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</si>
  <si>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</si>
  <si>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</si>
  <si>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</si>
  <si>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</si>
  <si>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</si>
  <si>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</si>
  <si>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</si>
  <si>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</si>
  <si>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</si>
  <si>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</si>
  <si>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</si>
  <si>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</si>
  <si>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</si>
  <si>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</si>
  <si>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</si>
  <si>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</si>
  <si>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</si>
  <si>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</si>
  <si>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</si>
  <si>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</si>
  <si>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</si>
  <si>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</si>
  <si>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</si>
  <si>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</si>
  <si>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</si>
  <si>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</si>
  <si>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</si>
  <si>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</si>
  <si>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</si>
  <si>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</si>
  <si>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</si>
  <si>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</si>
  <si>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</si>
  <si>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</si>
  <si>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</si>
  <si>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</si>
  <si>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</si>
  <si>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</si>
  <si>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</si>
  <si>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</si>
  <si>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</si>
  <si>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</si>
  <si>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</si>
  <si>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</si>
  <si>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</si>
  <si>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</si>
  <si>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</si>
  <si>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</si>
  <si>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</si>
  <si>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</si>
  <si>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</si>
  <si>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</si>
  <si>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</si>
  <si>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</si>
  <si>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</si>
  <si>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</si>
  <si>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</si>
  <si>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</si>
  <si>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</si>
  <si>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</si>
  <si>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</si>
  <si>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</si>
  <si>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</si>
  <si>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</si>
  <si>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</si>
  <si>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</si>
  <si>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</si>
  <si>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</si>
  <si>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</si>
  <si>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</si>
  <si>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</si>
  <si>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</si>
  <si>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</si>
  <si>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</si>
  <si>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</si>
  <si>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</si>
  <si>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</si>
  <si>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</si>
  <si>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</si>
  <si>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</si>
  <si>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</si>
  <si>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</si>
  <si>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</si>
  <si>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</si>
  <si>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</si>
  <si>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</si>
  <si>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</si>
  <si>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</si>
  <si>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</si>
  <si>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</si>
  <si>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</si>
  <si>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</si>
  <si>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</si>
  <si>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</si>
  <si>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</si>
  <si>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</si>
  <si>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</si>
  <si>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</si>
  <si>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</si>
  <si>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</si>
  <si>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</si>
  <si>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</si>
  <si>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</si>
  <si>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</si>
  <si>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</si>
  <si>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</si>
  <si>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</si>
  <si>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</si>
  <si>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</si>
  <si>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</si>
  <si>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</si>
  <si>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</si>
  <si>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</si>
  <si>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</si>
  <si>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</si>
  <si>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</si>
  <si>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</si>
  <si>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</si>
  <si>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</si>
  <si>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</si>
  <si>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</si>
  <si>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</si>
  <si>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</si>
  <si>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</si>
  <si>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</si>
  <si>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</si>
  <si>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</si>
  <si>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</si>
  <si>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</si>
  <si>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</si>
  <si>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</si>
  <si>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</si>
  <si>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</si>
  <si>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</si>
  <si>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</si>
  <si>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</si>
  <si>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</si>
  <si>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</si>
  <si>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</si>
  <si>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</si>
  <si>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</si>
  <si>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</si>
  <si>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</si>
  <si>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</si>
  <si>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</si>
  <si>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</si>
  <si>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</si>
  <si>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</si>
  <si>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</si>
  <si>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</si>
  <si>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</si>
  <si>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</si>
  <si>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</si>
  <si>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</si>
  <si>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</si>
  <si>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</si>
  <si>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</si>
  <si>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</si>
  <si>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</si>
  <si>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</si>
  <si>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</si>
  <si>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</si>
  <si>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</si>
  <si>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</si>
  <si>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</si>
  <si>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</si>
  <si>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</si>
  <si>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</si>
  <si>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</si>
  <si>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</si>
  <si>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</si>
  <si>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</si>
  <si>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</si>
  <si>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</si>
  <si>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</si>
  <si>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</si>
  <si>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</si>
  <si>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</si>
  <si>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</si>
  <si>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</si>
  <si>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</si>
  <si>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</si>
  <si>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</si>
  <si>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</si>
  <si>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</si>
  <si>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</si>
  <si>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</si>
  <si>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</si>
  <si>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</si>
  <si>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</si>
  <si>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</si>
  <si>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</si>
  <si>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</si>
  <si>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</si>
  <si>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</si>
  <si>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</si>
  <si>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</si>
  <si>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</si>
  <si>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</si>
  <si>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</si>
  <si>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</si>
  <si>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</si>
  <si>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</si>
  <si>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</si>
  <si>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</si>
  <si>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</si>
  <si>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</si>
  <si>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</si>
  <si>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</si>
  <si>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</si>
  <si>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</si>
  <si>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</si>
  <si>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</si>
  <si>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</si>
  <si>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</si>
  <si>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</si>
  <si>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</si>
  <si>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</si>
  <si>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</si>
  <si>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</si>
  <si>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</si>
  <si>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</si>
  <si>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</si>
  <si>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</si>
  <si>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</si>
  <si>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</si>
  <si>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</si>
  <si>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</si>
  <si>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</si>
  <si>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</si>
  <si>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</si>
  <si>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</si>
  <si>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</si>
  <si>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</si>
  <si>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</si>
  <si>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</si>
  <si>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</si>
  <si>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</si>
  <si>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</si>
  <si>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</si>
  <si>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</si>
  <si>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</si>
  <si>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</si>
  <si>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</si>
  <si>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</si>
  <si>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</si>
  <si>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</si>
  <si>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</si>
  <si>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</si>
  <si>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</si>
  <si>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</si>
  <si>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</si>
  <si>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</si>
  <si>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</si>
  <si>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</si>
  <si>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</si>
  <si>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</si>
  <si>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</si>
  <si>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</si>
  <si>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</si>
  <si>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</si>
  <si>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</si>
  <si>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</si>
  <si>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</si>
  <si>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</si>
  <si>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</si>
  <si>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</si>
  <si>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</si>
  <si>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</si>
  <si>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</si>
  <si>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</si>
  <si>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</si>
  <si>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</si>
  <si>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</si>
  <si>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</si>
  <si>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</si>
  <si>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</si>
  <si>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</si>
  <si>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</si>
  <si>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</si>
  <si>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</si>
  <si>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</si>
  <si>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</si>
  <si>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</si>
  <si>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</si>
  <si>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</si>
  <si>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</si>
  <si>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</si>
  <si>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</si>
  <si>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</si>
  <si>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</si>
  <si>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</si>
  <si>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</si>
  <si>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</si>
  <si>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</si>
  <si>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</si>
  <si>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</si>
  <si>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</si>
  <si>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</si>
  <si>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</si>
  <si>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</si>
  <si>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</si>
  <si>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</si>
  <si>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</si>
  <si>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</si>
  <si>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</si>
  <si>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</si>
  <si>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</si>
  <si>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</si>
  <si>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</si>
  <si>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</si>
  <si>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</si>
  <si>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</si>
  <si>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</si>
  <si>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</si>
  <si>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</si>
  <si>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</si>
  <si>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</si>
  <si>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</si>
  <si>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</si>
  <si>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</si>
  <si>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</si>
  <si>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</si>
  <si>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</si>
  <si>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</si>
  <si>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</si>
  <si>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</si>
  <si>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</si>
  <si>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</si>
  <si>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</si>
  <si>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</si>
  <si>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</si>
  <si>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</si>
  <si>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</si>
  <si>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</si>
  <si>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</si>
  <si>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</si>
  <si>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</si>
  <si>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</si>
  <si>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</si>
  <si>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</si>
  <si>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</si>
  <si>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</si>
  <si>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</si>
  <si>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</si>
  <si>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</si>
  <si>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</si>
  <si>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</si>
  <si>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</si>
  <si>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</si>
  <si>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</si>
  <si>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</si>
  <si>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</si>
  <si>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</si>
  <si>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</si>
  <si>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</si>
  <si>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</si>
  <si>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</si>
  <si>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</si>
  <si>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</si>
  <si>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</si>
  <si>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</si>
  <si>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</si>
  <si>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</si>
  <si>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</si>
  <si>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</si>
  <si>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</si>
  <si>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</si>
  <si>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</si>
  <si>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</si>
  <si>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</si>
  <si>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</si>
  <si>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</si>
  <si>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</si>
  <si>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</si>
  <si>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</si>
  <si>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</si>
  <si>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</si>
  <si>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</si>
  <si>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</si>
  <si>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</si>
  <si>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</si>
  <si>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</si>
  <si>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</si>
  <si>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</si>
  <si>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</si>
  <si>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</si>
  <si>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</si>
  <si>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</si>
  <si>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</si>
  <si>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</si>
  <si>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</si>
  <si>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</si>
  <si>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</si>
  <si>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</si>
  <si>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</si>
  <si>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</si>
  <si>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</si>
  <si>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</si>
  <si>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</si>
  <si>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</si>
  <si>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</si>
  <si>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</si>
  <si>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</si>
  <si>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</si>
  <si>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</si>
  <si>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</si>
  <si>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</si>
  <si>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</si>
  <si>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</si>
  <si>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</si>
  <si>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</si>
  <si>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</si>
  <si>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</si>
  <si>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</si>
  <si>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</si>
  <si>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</si>
  <si>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</si>
  <si>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</si>
  <si>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</si>
  <si>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</si>
  <si>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</si>
  <si>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</si>
  <si>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</si>
  <si>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</si>
  <si>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</si>
  <si>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</si>
  <si>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</si>
  <si>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</si>
  <si>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</si>
  <si>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</si>
  <si>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</si>
  <si>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</si>
  <si>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</si>
  <si>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</si>
  <si>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</si>
  <si>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</si>
  <si>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</si>
  <si>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</si>
  <si>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</si>
  <si>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</si>
  <si>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</si>
  <si>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</si>
  <si>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</si>
  <si>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</si>
  <si>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</si>
  <si>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</si>
  <si>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</si>
  <si>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</si>
  <si>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</si>
  <si>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</si>
  <si>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</si>
  <si>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</si>
  <si>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</si>
  <si>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</si>
  <si>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</si>
  <si>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</si>
  <si>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</si>
  <si>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</si>
  <si>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</si>
  <si>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</si>
  <si>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</si>
  <si>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</si>
  <si>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</si>
  <si>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</si>
  <si>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</si>
  <si>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</si>
  <si>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</si>
  <si>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</si>
  <si>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</si>
  <si>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</si>
  <si>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</si>
  <si>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</si>
  <si>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</si>
  <si>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</si>
  <si>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</si>
  <si>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</si>
  <si>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</si>
  <si>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</si>
  <si>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</si>
  <si>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</si>
  <si>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</si>
  <si>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</si>
  <si>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</si>
  <si>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</si>
  <si>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</si>
  <si>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</si>
  <si>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</si>
  <si>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</si>
  <si>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</si>
  <si>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</si>
  <si>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</si>
  <si>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</si>
  <si>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</si>
  <si>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</si>
  <si>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</si>
  <si>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</si>
  <si>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</si>
  <si>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</si>
  <si>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</si>
  <si>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</si>
  <si>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</si>
  <si>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</si>
  <si>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</si>
  <si>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</si>
  <si>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</si>
  <si>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</si>
  <si>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</si>
  <si>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</si>
  <si>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</si>
  <si>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</si>
  <si>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</si>
  <si>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</si>
  <si>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</si>
  <si>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</si>
  <si>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</si>
  <si>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</si>
  <si>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</si>
  <si>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</si>
  <si>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</si>
  <si>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</si>
  <si>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</si>
  <si>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</si>
  <si>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</si>
  <si>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</si>
  <si>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</si>
  <si>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</si>
  <si>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</si>
  <si>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</si>
  <si>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</si>
  <si>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</si>
  <si>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</si>
  <si>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</si>
  <si>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</si>
  <si>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</si>
  <si>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</si>
  <si>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</si>
  <si>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</si>
  <si>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</si>
  <si>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</si>
  <si>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</si>
  <si>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</si>
  <si>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</si>
  <si>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</si>
  <si>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</si>
  <si>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</si>
  <si>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</si>
  <si>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</si>
  <si>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</si>
  <si>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</si>
  <si>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</si>
  <si>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</si>
  <si>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</si>
  <si>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</si>
  <si>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</si>
  <si>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</si>
  <si>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</si>
  <si>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</si>
  <si>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</si>
  <si>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</si>
  <si>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</si>
  <si>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</si>
  <si>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</si>
  <si>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</si>
  <si>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</si>
  <si>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</si>
  <si>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</si>
  <si>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</si>
  <si>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</si>
  <si>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</si>
  <si>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</si>
  <si>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</si>
  <si>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</si>
  <si>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</si>
  <si>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</si>
  <si>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</si>
  <si>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</si>
  <si>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</si>
  <si>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</si>
  <si>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</si>
  <si>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</si>
  <si>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</si>
  <si>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</si>
  <si>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</si>
  <si>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</si>
  <si>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</si>
  <si>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</si>
  <si>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</si>
  <si>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</si>
  <si>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</si>
  <si>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</si>
  <si>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</si>
  <si>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</si>
  <si>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</si>
  <si>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</si>
  <si>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</si>
  <si>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</si>
  <si>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</si>
  <si>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</si>
  <si>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</si>
  <si>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</si>
  <si>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</si>
  <si>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</si>
  <si>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</si>
  <si>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</si>
  <si>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</si>
  <si>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</si>
  <si>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</si>
  <si>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</si>
  <si>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</si>
  <si>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</si>
  <si>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</si>
  <si>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</si>
  <si>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</si>
  <si>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</si>
  <si>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</si>
  <si>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</si>
  <si>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</si>
  <si>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</si>
  <si>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</si>
  <si>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</si>
  <si>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</si>
  <si>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</si>
  <si>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</si>
  <si>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</si>
  <si>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</si>
  <si>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</si>
  <si>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</si>
  <si>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</si>
  <si>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</si>
  <si>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</si>
  <si>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</si>
  <si>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</si>
  <si>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</si>
  <si>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</si>
  <si>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</si>
  <si>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</si>
  <si>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</si>
  <si>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</si>
  <si>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</si>
  <si>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</si>
  <si>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</si>
  <si>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</si>
  <si>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</si>
  <si>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</si>
  <si>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</si>
  <si>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</si>
  <si>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</si>
  <si>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</si>
  <si>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</si>
  <si>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</si>
  <si>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</si>
  <si>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</si>
  <si>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</si>
  <si>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</si>
  <si>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</si>
  <si>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</si>
  <si>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</si>
  <si>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</si>
  <si>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</si>
  <si>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</si>
  <si>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</si>
  <si>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</si>
  <si>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</si>
  <si>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</si>
  <si>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</si>
  <si>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</si>
  <si>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</si>
  <si>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</si>
  <si>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</si>
  <si>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</si>
  <si>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</si>
  <si>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</si>
  <si>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</si>
  <si>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</si>
  <si>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</si>
  <si>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</si>
  <si>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</si>
  <si>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</si>
  <si>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</si>
  <si>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</si>
  <si>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</si>
  <si>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</si>
  <si>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</si>
  <si>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</si>
  <si>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</si>
  <si>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</si>
  <si>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</si>
  <si>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</si>
  <si>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</si>
  <si>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</si>
  <si>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</si>
  <si>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</si>
  <si>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</si>
  <si>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</si>
  <si>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</si>
  <si>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</si>
  <si>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</si>
  <si>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</si>
  <si>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</si>
  <si>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</si>
  <si>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</si>
  <si>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</si>
  <si>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</si>
  <si>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</si>
  <si>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</si>
  <si>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</si>
  <si>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</si>
  <si>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</si>
  <si>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</si>
  <si>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</si>
  <si>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</si>
  <si>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</si>
  <si>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</si>
  <si>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</si>
  <si>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</si>
  <si>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</si>
  <si>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</si>
  <si>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</si>
  <si>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</si>
  <si>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</si>
  <si>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</si>
  <si>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</si>
  <si>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</si>
  <si>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</si>
  <si>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</si>
  <si>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</si>
  <si>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</si>
  <si>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</si>
  <si>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</si>
  <si>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</si>
  <si>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</si>
  <si>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</si>
  <si>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</si>
  <si>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</si>
  <si>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</si>
  <si>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</si>
  <si>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</si>
  <si>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</si>
  <si>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</si>
  <si>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</si>
  <si>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</si>
  <si>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</si>
  <si>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</si>
  <si>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</si>
  <si>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</si>
  <si>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</si>
  <si>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</si>
  <si>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</si>
  <si>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</si>
  <si>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</si>
  <si>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</si>
  <si>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</si>
  <si>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</si>
  <si>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</si>
  <si>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</si>
  <si>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</si>
  <si>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</si>
  <si>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</si>
  <si>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</si>
  <si>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</si>
  <si>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</si>
  <si>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</si>
  <si>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</si>
  <si>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</si>
  <si>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</si>
  <si>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</si>
  <si>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</si>
  <si>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</si>
  <si>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</si>
  <si>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</si>
  <si>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</si>
  <si>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</si>
  <si>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</si>
  <si>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</si>
  <si>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</si>
  <si>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</si>
  <si>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</si>
  <si>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</si>
  <si>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</si>
  <si>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</si>
  <si>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</si>
  <si>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</si>
  <si>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</si>
  <si>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</si>
  <si>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</si>
  <si>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</si>
  <si>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</si>
  <si>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</si>
  <si>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</si>
  <si>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</si>
  <si>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</si>
  <si>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</si>
  <si>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</si>
  <si>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</si>
  <si>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</si>
  <si>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</si>
  <si>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</si>
  <si>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</si>
  <si>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</si>
  <si>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</si>
  <si>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</si>
  <si>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</si>
  <si>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</si>
  <si>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</si>
  <si>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</si>
  <si>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</si>
  <si>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</si>
  <si>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</si>
  <si>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</si>
  <si>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</si>
  <si>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</si>
  <si>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</si>
  <si>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</si>
  <si>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</si>
  <si>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</si>
  <si>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</si>
  <si>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</si>
  <si>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</si>
  <si>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</si>
  <si>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</si>
  <si>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</si>
  <si>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</si>
  <si>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</si>
  <si>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</si>
  <si>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</si>
  <si>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</si>
  <si>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</si>
  <si>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</si>
  <si>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</si>
  <si>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</si>
  <si>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</si>
  <si>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</si>
  <si>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</si>
  <si>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</si>
  <si>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</si>
  <si>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</si>
  <si>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</si>
  <si>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</si>
  <si>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</si>
  <si>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</si>
  <si>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</si>
  <si>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</si>
  <si>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</si>
  <si>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</si>
  <si>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</si>
  <si>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</si>
  <si>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</si>
  <si>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</si>
  <si>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</si>
  <si>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</si>
  <si>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</si>
  <si>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</si>
  <si>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</si>
  <si>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</si>
  <si>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</si>
  <si>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</si>
  <si>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</si>
  <si>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</si>
  <si>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</si>
  <si>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</si>
  <si>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</si>
  <si>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</si>
  <si>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</si>
  <si>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</si>
  <si>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</si>
  <si>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</si>
  <si>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</si>
  <si>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</si>
  <si>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</si>
  <si>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</si>
  <si>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</si>
  <si>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</si>
  <si>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</si>
  <si>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</si>
  <si>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</si>
  <si>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</si>
  <si>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</si>
  <si>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</si>
  <si>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</si>
  <si>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</si>
  <si>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</si>
  <si>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</si>
  <si>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</si>
  <si>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</si>
  <si>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</si>
  <si>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</si>
  <si>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</si>
  <si>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</si>
  <si>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</si>
  <si>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</si>
  <si>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</si>
  <si>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</si>
  <si>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</si>
  <si>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</si>
  <si>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</si>
  <si>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</si>
  <si>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</si>
  <si>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</si>
  <si>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</si>
  <si>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</si>
  <si>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</si>
  <si>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</si>
  <si>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</si>
  <si>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</si>
  <si>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</si>
  <si>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</si>
  <si>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</si>
  <si>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</si>
  <si>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</si>
  <si>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</si>
  <si>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</si>
  <si>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</si>
  <si>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</si>
  <si>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</si>
  <si>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</si>
  <si>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</si>
  <si>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</si>
  <si>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</si>
  <si>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</si>
  <si>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</si>
  <si>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</si>
  <si>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</si>
  <si>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</si>
  <si>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</si>
  <si>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</si>
  <si>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</si>
  <si>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</si>
  <si>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</si>
  <si>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</si>
  <si>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</si>
  <si>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</si>
  <si>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</si>
  <si>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</si>
  <si>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</si>
  <si>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</si>
  <si>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</si>
  <si>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</si>
  <si>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</si>
  <si>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</si>
  <si>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</si>
  <si>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</si>
  <si>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</si>
  <si>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</si>
  <si>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</si>
  <si>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</si>
  <si>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</si>
  <si>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</si>
  <si>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</si>
  <si>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</si>
  <si>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</si>
  <si>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</si>
  <si>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</si>
  <si>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</si>
  <si>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</si>
  <si>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</si>
  <si>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</si>
  <si>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</si>
  <si>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</si>
  <si>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</si>
  <si>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</si>
  <si>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</si>
  <si>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</si>
  <si>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</si>
  <si>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</si>
  <si>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</si>
  <si>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</si>
  <si>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</si>
  <si>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</si>
  <si>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</si>
  <si>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</si>
  <si>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</si>
  <si>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</si>
  <si>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</si>
  <si>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</si>
  <si>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</si>
  <si>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</si>
  <si>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</si>
  <si>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</si>
  <si>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</si>
  <si>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</si>
  <si>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</si>
  <si>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</si>
  <si>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</si>
  <si>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</si>
  <si>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</si>
  <si>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</si>
  <si>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</si>
  <si>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</si>
  <si>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</si>
  <si>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</si>
  <si>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</si>
  <si>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</si>
  <si>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</si>
  <si>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</si>
  <si>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</si>
  <si>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</si>
  <si>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</si>
  <si>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</si>
  <si>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</si>
  <si>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</si>
  <si>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</si>
  <si>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</si>
  <si>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</si>
  <si>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</si>
  <si>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</si>
  <si>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</si>
  <si>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</si>
  <si>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</si>
  <si>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</si>
  <si>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</si>
  <si>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</si>
  <si>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</si>
  <si>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</si>
  <si>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</si>
  <si>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</si>
  <si>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</si>
  <si>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</si>
  <si>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</si>
  <si>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</si>
  <si>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</si>
  <si>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</si>
  <si>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</si>
  <si>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</si>
  <si>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</si>
  <si>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</si>
  <si>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</si>
  <si>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</si>
  <si>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</si>
  <si>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</si>
  <si>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</si>
  <si>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</si>
  <si>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</si>
  <si>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</si>
  <si>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</si>
  <si>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</si>
  <si>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</si>
  <si>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</si>
  <si>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</si>
  <si>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</si>
  <si>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</si>
  <si>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</si>
  <si>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</si>
  <si>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</si>
  <si>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</si>
  <si>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</si>
  <si>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</si>
  <si>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</si>
  <si>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</si>
  <si>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</si>
  <si>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</si>
  <si>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</si>
  <si>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</si>
  <si>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</si>
  <si>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</si>
  <si>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</si>
  <si>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</si>
  <si>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</si>
  <si>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</si>
  <si>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</si>
  <si>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</si>
  <si>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</si>
  <si>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</si>
  <si>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</si>
  <si>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</si>
  <si>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</si>
  <si>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</si>
  <si>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</si>
  <si>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</si>
  <si>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</si>
  <si>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</si>
  <si>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</si>
  <si>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</si>
  <si>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</si>
  <si>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</si>
  <si>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</si>
  <si>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</si>
  <si>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</si>
  <si>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</si>
  <si>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</si>
  <si>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</si>
  <si>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</si>
  <si>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</si>
  <si>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</si>
  <si>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</si>
  <si>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</si>
  <si>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</si>
  <si>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</si>
  <si>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</si>
  <si>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</si>
  <si>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</si>
  <si>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</si>
  <si>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</si>
  <si>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</si>
  <si>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</si>
  <si>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</si>
  <si>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</si>
  <si>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</si>
  <si>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</si>
  <si>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</si>
  <si>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</si>
  <si>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</si>
  <si>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</si>
  <si>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</si>
  <si>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</si>
  <si>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</si>
  <si>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</si>
  <si>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</si>
  <si>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</si>
  <si>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</si>
  <si>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</si>
  <si>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</si>
  <si>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</si>
  <si>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</si>
  <si>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</si>
  <si>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</si>
  <si>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</si>
  <si>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</si>
  <si>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</si>
  <si>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</si>
  <si>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</si>
  <si>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</si>
  <si>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</si>
  <si>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</si>
  <si>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</si>
  <si>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</si>
  <si>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</si>
  <si>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</si>
  <si>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</si>
  <si>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</si>
  <si>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</si>
  <si>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</si>
  <si>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</si>
  <si>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</si>
  <si>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</si>
  <si>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</si>
  <si>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</si>
  <si>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</si>
  <si>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</si>
  <si>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</si>
  <si>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</si>
  <si>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</si>
  <si>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</si>
  <si>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</si>
  <si>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</si>
  <si>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</si>
  <si>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</si>
  <si>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</si>
  <si>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</si>
  <si>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</si>
  <si>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</si>
  <si>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</si>
  <si>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</si>
  <si>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</si>
  <si>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</si>
  <si>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</si>
  <si>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</si>
  <si>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</si>
  <si>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</si>
  <si>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</si>
  <si>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</si>
  <si>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</si>
  <si>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</si>
  <si>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</si>
  <si>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</si>
  <si>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</si>
  <si>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</si>
  <si>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</si>
  <si>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</si>
  <si>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</si>
  <si>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</si>
  <si>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</si>
  <si>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</si>
  <si>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</si>
  <si>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</si>
  <si>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</si>
  <si>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</si>
  <si>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</si>
  <si>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</si>
  <si>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</si>
  <si>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</si>
  <si>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</si>
  <si>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</si>
  <si>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</si>
  <si>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</si>
  <si>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</si>
  <si>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</si>
  <si>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</si>
  <si>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</si>
  <si>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</si>
  <si>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</si>
  <si>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</si>
  <si>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</si>
  <si>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</si>
  <si>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</si>
  <si>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</si>
  <si>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</si>
  <si>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</si>
  <si>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</si>
  <si>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</si>
  <si>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</si>
  <si>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</si>
  <si>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</si>
  <si>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</si>
  <si>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</si>
  <si>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</si>
  <si>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</si>
  <si>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</si>
  <si>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</si>
  <si>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</si>
  <si>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</si>
  <si>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</si>
  <si>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</si>
  <si>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</si>
  <si>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</si>
  <si>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</si>
  <si>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</si>
  <si>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</si>
  <si>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</si>
  <si>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</si>
  <si>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</si>
  <si>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</si>
  <si>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</si>
  <si>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</si>
  <si>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</si>
  <si>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</si>
  <si>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</si>
  <si>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</si>
  <si>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</si>
  <si>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</si>
  <si>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</si>
  <si>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</si>
  <si>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</si>
  <si>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</si>
  <si>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</si>
  <si>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</si>
  <si>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</si>
  <si>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</si>
  <si>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</si>
  <si>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</si>
  <si>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</si>
  <si>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</si>
  <si>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</si>
  <si>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</si>
  <si>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</si>
  <si>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</si>
  <si>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</si>
  <si>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</si>
  <si>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</si>
  <si>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</si>
  <si>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</si>
  <si>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</si>
  <si>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</si>
  <si>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</si>
  <si>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</si>
  <si>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</si>
  <si>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</si>
  <si>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</si>
  <si>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</si>
  <si>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</si>
  <si>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</si>
  <si>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</si>
  <si>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</si>
  <si>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</si>
  <si>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</si>
  <si>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</si>
  <si>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</si>
  <si>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</si>
  <si>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</si>
  <si>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</si>
  <si>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</si>
  <si>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</si>
  <si>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</si>
  <si>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</si>
  <si>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</si>
  <si>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</si>
  <si>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</si>
  <si>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</si>
  <si>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</si>
  <si>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</si>
  <si>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</si>
  <si>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</si>
  <si>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</si>
  <si>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</si>
  <si>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</si>
  <si>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</si>
  <si>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</si>
  <si>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</si>
  <si>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</si>
  <si>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</si>
  <si>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</si>
  <si>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</si>
  <si>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</si>
  <si>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</si>
  <si>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</si>
  <si>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</si>
  <si>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</si>
  <si>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</si>
  <si>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</si>
  <si>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</si>
  <si>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</si>
  <si>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</si>
  <si>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</si>
  <si>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</si>
  <si>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</si>
  <si>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</si>
  <si>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</si>
  <si>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</si>
  <si>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</si>
  <si>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</si>
  <si>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</si>
  <si>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</si>
  <si>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</si>
  <si>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</si>
  <si>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</si>
  <si>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</si>
  <si>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</si>
  <si>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</si>
  <si>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</si>
  <si>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</si>
  <si>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</si>
  <si>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</si>
  <si>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</si>
  <si>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</si>
  <si>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</si>
  <si>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</si>
  <si>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</si>
  <si>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</si>
  <si>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</si>
  <si>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</si>
  <si>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</si>
  <si>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</si>
  <si>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</si>
  <si>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</si>
  <si>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</si>
  <si>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</si>
  <si>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</si>
  <si>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</si>
  <si>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</si>
  <si>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</si>
  <si>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</si>
  <si>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</si>
  <si>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</si>
  <si>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</si>
  <si>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</si>
  <si>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</si>
  <si>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</si>
  <si>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</si>
  <si>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</si>
  <si>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</si>
  <si>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</si>
  <si>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</si>
  <si>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</si>
  <si>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</si>
  <si>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</si>
  <si>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</si>
  <si>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</si>
  <si>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</si>
  <si>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</si>
  <si>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</si>
  <si>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</si>
  <si>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</si>
  <si>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</si>
  <si>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</si>
  <si>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</si>
  <si>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</si>
  <si>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</si>
  <si>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</si>
  <si>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</si>
  <si>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</si>
  <si>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</si>
  <si>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</si>
  <si>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</si>
  <si>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</si>
  <si>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</si>
  <si>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</si>
  <si>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</si>
  <si>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</si>
  <si>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</si>
  <si>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</si>
  <si>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</si>
  <si>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</si>
  <si>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</si>
  <si>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</si>
  <si>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</si>
  <si>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</si>
  <si>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</si>
  <si>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</si>
  <si>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</si>
  <si>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</si>
  <si>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</si>
  <si>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</si>
  <si>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</si>
  <si>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</si>
  <si>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</si>
  <si>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</si>
  <si>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</si>
  <si>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</si>
  <si>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</si>
  <si>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</si>
  <si>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</si>
  <si>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</si>
  <si>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</si>
  <si>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</si>
  <si>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</si>
  <si>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</si>
  <si>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</si>
  <si>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</si>
  <si>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</si>
  <si>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</si>
  <si>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</si>
  <si>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</si>
  <si>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</si>
  <si>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</si>
  <si>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</si>
  <si>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</si>
  <si>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</si>
  <si>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</si>
  <si>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</si>
  <si>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</si>
  <si>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</si>
  <si>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</si>
  <si>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</si>
  <si>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</si>
  <si>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</si>
  <si>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</si>
  <si>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</si>
  <si>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</si>
  <si>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</si>
  <si>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</si>
  <si>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</si>
  <si>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</si>
  <si>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</si>
  <si>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</si>
  <si>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</si>
  <si>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</si>
  <si>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</si>
  <si>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</si>
  <si>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</si>
  <si>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</si>
  <si>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</si>
  <si>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</si>
  <si>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</si>
  <si>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</si>
  <si>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</si>
  <si>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</si>
  <si>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</si>
  <si>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</si>
  <si>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</si>
  <si>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</si>
  <si>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</si>
  <si>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</si>
  <si>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</si>
  <si>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</si>
  <si>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</si>
  <si>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</si>
  <si>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</si>
  <si>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</si>
  <si>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</si>
  <si>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</si>
  <si>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</si>
  <si>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</si>
  <si>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</si>
  <si>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</si>
  <si>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</si>
  <si>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</si>
  <si>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</si>
  <si>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</si>
  <si>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</si>
  <si>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</si>
  <si>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</si>
  <si>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</si>
  <si>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</si>
  <si>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</si>
  <si>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</si>
  <si>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</si>
  <si>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</si>
  <si>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</si>
  <si>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</si>
  <si>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</si>
  <si>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</si>
  <si>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</si>
  <si>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</si>
  <si>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</si>
  <si>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</si>
  <si>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</si>
  <si>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</si>
  <si>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</si>
  <si>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</si>
  <si>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</si>
  <si>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</si>
  <si>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</si>
  <si>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</si>
  <si>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</si>
  <si>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</si>
  <si>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</si>
  <si>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</si>
  <si>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</si>
  <si>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</si>
  <si>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</si>
  <si>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</si>
  <si>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</si>
  <si>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</si>
  <si>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</si>
  <si>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</si>
  <si>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</si>
  <si>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</si>
  <si>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</si>
  <si>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</si>
  <si>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</si>
  <si>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</si>
  <si>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</si>
  <si>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</si>
  <si>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</si>
  <si>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</si>
  <si>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</si>
  <si>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</si>
  <si>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</si>
  <si>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</si>
  <si>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</si>
  <si>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</si>
  <si>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</si>
  <si>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</si>
  <si>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</si>
  <si>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</si>
  <si>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</si>
  <si>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</si>
  <si>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</si>
  <si>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</si>
  <si>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</si>
  <si>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</si>
  <si>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</si>
  <si>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</si>
  <si>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</si>
  <si>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</si>
  <si>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</si>
  <si>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</si>
  <si>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</si>
  <si>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</si>
  <si>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</si>
  <si>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</si>
  <si>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</si>
  <si>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</si>
  <si>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</si>
  <si>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</si>
  <si>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</si>
  <si>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</si>
  <si>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</si>
  <si>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</si>
  <si>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</si>
  <si>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</si>
  <si>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</si>
  <si>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</si>
  <si>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</si>
  <si>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</si>
  <si>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</si>
  <si>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</si>
  <si>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</si>
  <si>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</si>
  <si>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</si>
  <si>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</si>
  <si>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</si>
  <si>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</si>
  <si>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</si>
  <si>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</si>
  <si>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</si>
  <si>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</si>
  <si>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</si>
  <si>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</si>
  <si>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</si>
  <si>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</si>
  <si>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</si>
  <si>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</si>
  <si>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</si>
  <si>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</si>
  <si>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</si>
  <si>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</si>
  <si>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</si>
  <si>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</si>
  <si>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</si>
  <si>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</si>
  <si>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</si>
  <si>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</si>
  <si>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</si>
  <si>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</si>
  <si>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</si>
  <si>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</si>
  <si>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</si>
  <si>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</si>
  <si>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</si>
  <si>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</si>
  <si>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</si>
  <si>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</si>
  <si>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</si>
  <si>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</si>
  <si>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</si>
  <si>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</si>
  <si>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</si>
  <si>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</si>
  <si>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</si>
  <si>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</si>
  <si>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</si>
  <si>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</si>
  <si>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</si>
  <si>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</si>
  <si>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</si>
  <si>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</si>
  <si>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</si>
  <si>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</si>
  <si>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</si>
  <si>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</si>
  <si>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</si>
  <si>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</si>
  <si>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</si>
  <si>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</si>
  <si>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</si>
  <si>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</si>
  <si>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</si>
  <si>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</si>
  <si>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</si>
  <si>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</si>
  <si>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</si>
  <si>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</si>
  <si>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</si>
  <si>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</si>
  <si>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</si>
  <si>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</si>
  <si>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</si>
  <si>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</si>
  <si>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</si>
  <si>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</si>
  <si>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</si>
  <si>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</si>
  <si>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</si>
  <si>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</si>
  <si>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</si>
  <si>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</si>
  <si>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</si>
  <si>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</si>
  <si>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</si>
  <si>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</si>
  <si>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</si>
  <si>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</si>
  <si>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</si>
  <si>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</si>
  <si>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</si>
  <si>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</si>
  <si>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</si>
  <si>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</si>
  <si>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</si>
  <si>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</si>
  <si>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</si>
  <si>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</si>
  <si>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</si>
  <si>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</si>
  <si>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</si>
  <si>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</si>
  <si>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</si>
  <si>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</si>
  <si>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</si>
  <si>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</si>
  <si>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</si>
  <si>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</si>
  <si>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</si>
  <si>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</si>
  <si>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</si>
  <si>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</si>
  <si>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</si>
  <si>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</si>
  <si>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</si>
  <si>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</si>
  <si>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</si>
  <si>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</si>
  <si>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</si>
  <si>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</si>
  <si>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</si>
  <si>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</si>
  <si>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</si>
  <si>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</si>
  <si>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</si>
  <si>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</si>
  <si>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</si>
  <si>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</si>
  <si>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</si>
  <si>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</si>
  <si>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</si>
  <si>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</si>
  <si>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</si>
  <si>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</si>
  <si>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</si>
  <si>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</si>
  <si>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</si>
  <si>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</si>
  <si>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</si>
  <si>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</si>
  <si>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</si>
  <si>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</si>
  <si>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</si>
  <si>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</si>
  <si>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</si>
  <si>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</si>
  <si>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</si>
  <si>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</si>
  <si>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</si>
  <si>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</si>
  <si>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</si>
  <si>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</si>
  <si>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</si>
  <si>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</si>
  <si>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</si>
  <si>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</si>
  <si>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</si>
  <si>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</si>
  <si>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</si>
  <si>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</si>
  <si>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</si>
  <si>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</si>
  <si>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</si>
  <si>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</si>
  <si>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</si>
  <si>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</si>
  <si>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</si>
  <si>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</si>
  <si>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</si>
  <si>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</si>
  <si>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</si>
  <si>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</si>
  <si>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</si>
  <si>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</si>
  <si>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</si>
  <si>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</si>
  <si>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</si>
  <si>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</si>
  <si>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</si>
  <si>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</si>
  <si>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</si>
  <si>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</si>
  <si>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</si>
  <si>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</si>
  <si>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</si>
  <si>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</si>
  <si>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</si>
  <si>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</si>
  <si>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</si>
  <si>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</si>
  <si>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</si>
  <si>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</si>
  <si>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</si>
  <si>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</si>
  <si>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</si>
  <si>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</si>
  <si>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</si>
  <si>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</si>
  <si>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</si>
  <si>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</si>
  <si>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</si>
  <si>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</si>
  <si>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</si>
  <si>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</si>
  <si>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</si>
  <si>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</si>
  <si>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</si>
  <si>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</si>
  <si>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</si>
  <si>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</si>
  <si>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</si>
  <si>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</si>
  <si>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</si>
  <si>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</si>
  <si>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</si>
  <si>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</si>
  <si>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</si>
  <si>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</si>
  <si>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</si>
  <si>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</si>
  <si>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</si>
  <si>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</si>
  <si>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</si>
  <si>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</si>
  <si>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</si>
  <si>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</si>
  <si>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</si>
  <si>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</si>
  <si>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</si>
  <si>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</si>
  <si>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</si>
  <si>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</si>
  <si>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</si>
  <si>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</si>
  <si>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</si>
  <si>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</si>
  <si>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</si>
  <si>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</si>
  <si>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</si>
  <si>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</si>
  <si>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</si>
  <si>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</si>
  <si>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</si>
  <si>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</si>
  <si>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</si>
  <si>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</si>
  <si>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</si>
  <si>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</si>
  <si>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</si>
  <si>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</si>
  <si>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</si>
  <si>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</si>
  <si>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</si>
  <si>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</si>
  <si>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</si>
  <si>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</si>
  <si>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</si>
  <si>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</si>
  <si>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</si>
  <si>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</si>
  <si>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</si>
  <si>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</si>
  <si>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</si>
  <si>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</si>
  <si>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</si>
  <si>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</si>
  <si>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</si>
  <si>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</si>
  <si>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</si>
  <si>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</si>
  <si>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</si>
  <si>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</si>
  <si>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</si>
  <si>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</si>
  <si>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</si>
  <si>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</si>
  <si>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</si>
  <si>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</si>
  <si>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</si>
  <si>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</si>
  <si>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</si>
  <si>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</si>
  <si>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</si>
  <si>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</si>
  <si>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</si>
  <si>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</si>
  <si>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</si>
  <si>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</si>
  <si>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</si>
  <si>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</si>
  <si>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</si>
  <si>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</si>
  <si>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</si>
  <si>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</si>
  <si>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</si>
  <si>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</si>
  <si>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</si>
  <si>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</si>
  <si>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</si>
  <si>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</si>
  <si>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</si>
  <si>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</si>
  <si>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</si>
  <si>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</si>
  <si>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</si>
  <si>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</si>
  <si>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</si>
  <si>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</si>
  <si>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</si>
  <si>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</si>
  <si>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</si>
  <si>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</si>
  <si>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</si>
  <si>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</si>
  <si>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</si>
  <si>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</si>
  <si>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</si>
  <si>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</si>
  <si>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</si>
  <si>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</si>
  <si>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</si>
  <si>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</si>
  <si>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</si>
  <si>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</si>
  <si>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</si>
  <si>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</si>
  <si>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</si>
  <si>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</si>
  <si>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</si>
  <si>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</si>
  <si>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</si>
  <si>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</si>
  <si>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</si>
  <si>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</si>
  <si>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</si>
  <si>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</si>
  <si>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</si>
  <si>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</si>
  <si>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</si>
  <si>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</si>
  <si>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</si>
  <si>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</si>
  <si>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</si>
  <si>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</si>
  <si>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</si>
  <si>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</si>
  <si>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</si>
  <si>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</si>
  <si>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</si>
  <si>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</si>
  <si>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</si>
  <si>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</si>
  <si>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</si>
  <si>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</si>
  <si>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</si>
  <si>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</si>
  <si>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</si>
  <si>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</si>
  <si>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</si>
  <si>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</si>
  <si>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</si>
  <si>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</si>
  <si>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</si>
  <si>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</si>
  <si>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</si>
  <si>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</si>
  <si>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</si>
  <si>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</si>
  <si>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</si>
  <si>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</si>
  <si>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</si>
  <si>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</si>
  <si>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</si>
  <si>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</si>
  <si>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</si>
  <si>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</si>
  <si>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</si>
  <si>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</si>
  <si>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</si>
  <si>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</si>
  <si>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</si>
  <si>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</si>
  <si>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</si>
  <si>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</si>
  <si>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</si>
  <si>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</si>
  <si>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</si>
  <si>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</si>
  <si>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</si>
  <si>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</si>
  <si>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</si>
  <si>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</si>
  <si>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</si>
  <si>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</si>
  <si>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</si>
  <si>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</si>
  <si>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</si>
  <si>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</si>
  <si>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</si>
  <si>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</si>
  <si>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</si>
  <si>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</si>
  <si>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</si>
  <si>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</si>
  <si>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</si>
  <si>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</si>
  <si>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</si>
  <si>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</si>
  <si>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</si>
  <si>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</si>
  <si>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</si>
  <si>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</si>
  <si>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</si>
  <si>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</si>
  <si>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</si>
  <si>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</si>
  <si>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</si>
  <si>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</si>
  <si>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</si>
  <si>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</si>
  <si>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</si>
  <si>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</si>
  <si>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</si>
  <si>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</si>
  <si>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</si>
  <si>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</si>
  <si>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</si>
  <si>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</si>
  <si>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</si>
  <si>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</si>
  <si>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</si>
  <si>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</si>
  <si>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</si>
  <si>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</si>
  <si>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</si>
  <si>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</si>
  <si>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</si>
  <si>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</si>
  <si>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</si>
  <si>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</si>
  <si>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</si>
  <si>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</si>
  <si>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</si>
  <si>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</si>
  <si>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</si>
  <si>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</si>
  <si>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</si>
  <si>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</si>
  <si>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</si>
  <si>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</si>
  <si>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</si>
  <si>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</si>
  <si>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</si>
  <si>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</si>
  <si>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</si>
  <si>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</si>
  <si>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</si>
  <si>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</si>
  <si>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</si>
  <si>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</si>
  <si>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</si>
  <si>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</si>
  <si>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</si>
  <si>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</si>
  <si>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</si>
  <si>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</si>
  <si>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</si>
  <si>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</si>
  <si>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</si>
  <si>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</si>
  <si>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</si>
  <si>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</si>
  <si>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</si>
  <si>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</si>
  <si>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</si>
  <si>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</si>
  <si>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</si>
  <si>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</si>
  <si>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</si>
  <si>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</si>
  <si>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</si>
  <si>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</si>
  <si>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</si>
  <si>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</si>
  <si>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</si>
  <si>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</si>
  <si>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</si>
  <si>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</si>
  <si>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</si>
  <si>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</si>
  <si>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</si>
  <si>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</si>
  <si>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</si>
  <si>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</si>
  <si>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</si>
  <si>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</si>
  <si>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</si>
  <si>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</si>
  <si>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</si>
  <si>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</si>
  <si>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</si>
  <si>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</si>
  <si>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</si>
  <si>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</si>
  <si>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</si>
  <si>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</si>
  <si>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</si>
  <si>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</si>
  <si>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</si>
  <si>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</si>
  <si>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</si>
  <si>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</si>
  <si>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</si>
  <si>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</si>
  <si>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</si>
  <si>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</si>
  <si>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</si>
  <si>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</si>
  <si>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</si>
  <si>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</si>
  <si>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</si>
  <si>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</si>
  <si>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</si>
  <si>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</si>
  <si>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</si>
  <si>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</si>
  <si>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</si>
  <si>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</si>
  <si>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</si>
  <si>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</si>
  <si>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</si>
  <si>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</si>
  <si>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</si>
  <si>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</si>
  <si>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</si>
  <si>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</si>
  <si>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</si>
  <si>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</si>
  <si>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</si>
  <si>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</si>
  <si>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</si>
  <si>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</si>
  <si>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</si>
  <si>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</si>
  <si>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</si>
  <si>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</si>
  <si>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</si>
  <si>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</si>
  <si>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</si>
  <si>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</si>
  <si>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</si>
  <si>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</si>
  <si>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</si>
  <si>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</si>
  <si>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</si>
  <si>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</si>
  <si>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</si>
  <si>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</si>
  <si>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</si>
  <si>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</si>
  <si>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</si>
  <si>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</si>
  <si>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</si>
  <si>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</si>
  <si>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</si>
  <si>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</si>
  <si>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</si>
  <si>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</si>
  <si>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</si>
  <si>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</si>
  <si>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</si>
  <si>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</si>
  <si>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</si>
  <si>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</si>
  <si>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</si>
  <si>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</si>
  <si>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</si>
  <si>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</si>
  <si>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</si>
  <si>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</si>
  <si>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</si>
  <si>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</si>
  <si>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</si>
  <si>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</si>
  <si>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</si>
  <si>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</si>
  <si>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</si>
  <si>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</si>
  <si>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</si>
  <si>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</si>
  <si>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</si>
  <si>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</si>
  <si>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</si>
  <si>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</si>
  <si>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</si>
  <si>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</si>
  <si>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</si>
  <si>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</si>
  <si>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</si>
  <si>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</si>
  <si>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</si>
  <si>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</si>
  <si>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</si>
  <si>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</si>
  <si>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</si>
  <si>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</si>
  <si>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</si>
  <si>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</si>
  <si>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</si>
  <si>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</si>
  <si>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</si>
  <si>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</si>
  <si>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</si>
  <si>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</si>
  <si>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</si>
  <si>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</si>
  <si>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</si>
  <si>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</si>
  <si>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</si>
  <si>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</si>
  <si>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</si>
  <si>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</si>
  <si>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</si>
  <si>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</si>
  <si>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</si>
  <si>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</si>
  <si>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</si>
  <si>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</si>
  <si>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</si>
  <si>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</si>
  <si>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</si>
  <si>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</si>
  <si>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</si>
  <si>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</si>
  <si>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</si>
  <si>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</si>
  <si>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</si>
  <si>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</si>
  <si>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</si>
  <si>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</si>
  <si>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</si>
  <si>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</si>
  <si>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</si>
  <si>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</si>
  <si>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</si>
  <si>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</si>
  <si>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</si>
  <si>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</si>
  <si>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</si>
  <si>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</si>
  <si>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</si>
  <si>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</si>
  <si>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</si>
  <si>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</si>
  <si>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</si>
  <si>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</si>
  <si>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</si>
  <si>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</si>
  <si>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</si>
  <si>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</si>
  <si>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</si>
  <si>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</si>
  <si>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</si>
  <si>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</si>
  <si>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</si>
  <si>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</si>
  <si>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</si>
  <si>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</si>
  <si>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</si>
  <si>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</si>
  <si>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</si>
  <si>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</si>
  <si>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</si>
  <si>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</si>
  <si>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</si>
  <si>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</si>
  <si>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</si>
  <si>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</si>
  <si>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</si>
  <si>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</si>
  <si>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</si>
  <si>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</si>
  <si>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</si>
  <si>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</si>
  <si>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</si>
  <si>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</si>
  <si>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</si>
  <si>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</si>
  <si>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</si>
  <si>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</si>
  <si>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</si>
  <si>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</si>
  <si>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</si>
  <si>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</si>
  <si>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</si>
  <si>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</si>
  <si>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</si>
  <si>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</si>
  <si>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</si>
  <si>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</si>
  <si>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</si>
  <si>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</si>
  <si>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</si>
  <si>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</si>
  <si>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</si>
  <si>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</si>
  <si>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</si>
  <si>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</si>
  <si>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</si>
  <si>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</si>
  <si>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</si>
  <si>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</si>
  <si>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</si>
  <si>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</si>
  <si>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</si>
  <si>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</si>
  <si>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</si>
  <si>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</si>
  <si>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</si>
  <si>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</si>
  <si>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</si>
  <si>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</si>
  <si>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</si>
  <si>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</si>
  <si>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</si>
  <si>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</si>
  <si>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</si>
  <si>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</si>
  <si>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</si>
  <si>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</si>
  <si>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</si>
  <si>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</si>
  <si>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</si>
  <si>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</si>
  <si>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</si>
  <si>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</si>
  <si>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</si>
  <si>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</si>
  <si>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</si>
  <si>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</si>
  <si>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</si>
  <si>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</si>
  <si>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</si>
  <si>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</si>
  <si>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</si>
  <si>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</si>
  <si>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</si>
  <si>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</si>
  <si>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</si>
  <si>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</si>
  <si>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</si>
  <si>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</si>
  <si>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</si>
  <si>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</si>
  <si>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</si>
  <si>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</si>
  <si>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</si>
  <si>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</si>
  <si>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</si>
  <si>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</si>
  <si>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</si>
  <si>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</si>
  <si>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</si>
  <si>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</si>
  <si>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</si>
  <si>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</si>
  <si>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</si>
  <si>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</si>
  <si>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</si>
  <si>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</si>
  <si>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</si>
  <si>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</si>
  <si>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</si>
  <si>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</si>
  <si>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</si>
  <si>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</si>
  <si>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</si>
  <si>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</si>
  <si>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</si>
  <si>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</si>
  <si>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</si>
  <si>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</si>
  <si>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</si>
  <si>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</si>
  <si>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</si>
  <si>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</si>
  <si>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</si>
  <si>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</si>
  <si>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</si>
  <si>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</si>
  <si>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</si>
  <si>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</si>
  <si>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</si>
  <si>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</si>
  <si>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</si>
  <si>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</si>
  <si>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</si>
  <si>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</si>
  <si>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</si>
  <si>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</si>
  <si>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</si>
  <si>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</si>
  <si>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</si>
  <si>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</si>
  <si>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</si>
  <si>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</si>
  <si>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</si>
  <si>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</si>
  <si>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</si>
  <si>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</si>
  <si>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</si>
  <si>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</si>
  <si>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</si>
  <si>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</si>
  <si>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</si>
  <si>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</si>
  <si>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</si>
  <si>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</si>
  <si>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</si>
  <si>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</si>
  <si>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</si>
  <si>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</si>
  <si>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</si>
  <si>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</si>
  <si>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</si>
  <si>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</si>
  <si>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</si>
  <si>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</si>
  <si>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</si>
  <si>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</si>
  <si>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</si>
  <si>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</si>
  <si>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</si>
  <si>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</si>
  <si>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</si>
  <si>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</si>
  <si>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</si>
  <si>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</si>
  <si>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</si>
  <si>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</si>
  <si>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</si>
  <si>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</si>
  <si>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</si>
  <si>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</si>
  <si>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</si>
  <si>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</si>
  <si>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</si>
  <si>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</si>
  <si>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</si>
  <si>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</si>
  <si>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</si>
  <si>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</si>
  <si>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</si>
  <si>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</si>
  <si>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</si>
  <si>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</si>
  <si>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</si>
  <si>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</si>
  <si>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</si>
  <si>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</si>
  <si>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</si>
  <si>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</si>
  <si>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</si>
  <si>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</si>
  <si>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</si>
  <si>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</si>
  <si>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</si>
  <si>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</si>
  <si>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</si>
  <si>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</si>
  <si>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</si>
  <si>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</si>
  <si>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</si>
  <si>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</si>
  <si>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</si>
  <si>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</si>
  <si>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</si>
  <si>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</si>
  <si>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</si>
  <si>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</si>
  <si>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</si>
  <si>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</si>
  <si>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</si>
  <si>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</si>
  <si>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</si>
  <si>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</si>
  <si>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</si>
  <si>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</si>
  <si>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</si>
  <si>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</si>
  <si>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</si>
  <si>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</si>
  <si>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</si>
  <si>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</si>
  <si>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</si>
  <si>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</si>
  <si>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</si>
  <si>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</si>
  <si>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</si>
  <si>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</si>
  <si>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</si>
  <si>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</si>
  <si>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</si>
  <si>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</si>
  <si>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</si>
  <si>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</si>
  <si>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</si>
  <si>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</si>
  <si>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</si>
  <si>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</si>
  <si>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</si>
  <si>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</si>
  <si>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</si>
  <si>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</si>
  <si>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</si>
  <si>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</si>
  <si>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</si>
  <si>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</si>
  <si>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</si>
  <si>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</si>
  <si>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</si>
  <si>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</si>
  <si>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</si>
  <si>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</si>
  <si>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</si>
  <si>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</si>
  <si>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</si>
  <si>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</si>
  <si>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</si>
  <si>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</si>
  <si>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</si>
  <si>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</si>
  <si>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</si>
  <si>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</si>
  <si>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</si>
  <si>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</si>
  <si>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</si>
  <si>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</si>
  <si>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</si>
  <si>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</si>
  <si>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</si>
  <si>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</si>
  <si>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</si>
  <si>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</si>
  <si>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</si>
  <si>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</si>
  <si>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</si>
  <si>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</si>
  <si>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</si>
  <si>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</si>
  <si>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</si>
  <si>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</si>
  <si>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</si>
  <si>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</si>
  <si>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</si>
  <si>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</si>
  <si>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</si>
  <si>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</si>
  <si>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</si>
  <si>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</si>
  <si>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</si>
  <si>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</si>
  <si>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</si>
  <si>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</si>
  <si>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</si>
  <si>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</si>
  <si>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</si>
  <si>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</si>
  <si>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</si>
  <si>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</si>
  <si>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</si>
  <si>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</si>
  <si>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</si>
  <si>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</si>
  <si>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</si>
  <si>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</si>
  <si>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</si>
  <si>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</si>
  <si>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</si>
  <si>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</si>
  <si>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</si>
  <si>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</si>
  <si>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</si>
  <si>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</si>
  <si>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</si>
  <si>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</si>
  <si>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</si>
  <si>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</si>
  <si>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</si>
  <si>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</si>
  <si>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</si>
  <si>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</si>
  <si>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</si>
  <si>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</si>
  <si>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</si>
  <si>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</si>
  <si>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</si>
  <si>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</si>
  <si>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</si>
  <si>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</si>
  <si>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</si>
  <si>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</si>
  <si>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</si>
  <si>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</si>
  <si>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</si>
  <si>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</si>
  <si>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</si>
  <si>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</si>
  <si>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</si>
  <si>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</si>
  <si>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</si>
  <si>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</si>
  <si>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</si>
  <si>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</si>
  <si>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</si>
  <si>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</si>
  <si>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</si>
  <si>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</si>
  <si>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</si>
  <si>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</si>
  <si>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</si>
  <si>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</si>
  <si>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</si>
  <si>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</si>
  <si>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</si>
  <si>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</si>
  <si>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</si>
  <si>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</si>
  <si>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</si>
  <si>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</si>
  <si>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</si>
  <si>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</si>
  <si>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</si>
  <si>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</si>
  <si>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</si>
  <si>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</si>
  <si>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</si>
  <si>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</si>
  <si>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</si>
  <si>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</si>
  <si>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</si>
  <si>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</si>
  <si>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</si>
  <si>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</si>
  <si>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</si>
  <si>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</si>
  <si>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</si>
  <si>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</si>
  <si>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</si>
  <si>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</si>
  <si>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</si>
  <si>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</si>
  <si>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</si>
  <si>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</si>
  <si>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</si>
  <si>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</si>
  <si>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</si>
  <si>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</si>
  <si>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</si>
  <si>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</si>
  <si>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</si>
  <si>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</si>
  <si>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</si>
  <si>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</si>
  <si>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</si>
  <si>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</si>
  <si>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</si>
  <si>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</si>
  <si>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</si>
  <si>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</si>
  <si>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</si>
  <si>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</si>
  <si>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</si>
  <si>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</si>
  <si>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</si>
  <si>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</si>
  <si>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</si>
  <si>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</si>
  <si>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</si>
  <si>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</si>
  <si>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</si>
  <si>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</si>
  <si>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</si>
  <si>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</si>
  <si>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</si>
  <si>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</si>
  <si>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</si>
  <si>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</si>
  <si>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</si>
  <si>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</si>
  <si>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</si>
  <si>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</si>
  <si>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</si>
  <si>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</si>
  <si>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</si>
  <si>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</si>
  <si>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</si>
  <si>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</si>
  <si>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</si>
  <si>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</si>
  <si>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</si>
  <si>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</si>
  <si>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</si>
  <si>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</si>
  <si>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</si>
  <si>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</si>
  <si>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</si>
  <si>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</si>
  <si>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</si>
  <si>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</si>
  <si>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</si>
  <si>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</si>
  <si>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</si>
  <si>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</si>
  <si>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</si>
  <si>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</si>
  <si>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</si>
  <si>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</si>
  <si>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</si>
  <si>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</si>
  <si>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</si>
  <si>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</si>
  <si>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</si>
  <si>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</si>
  <si>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</si>
  <si>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</si>
  <si>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</si>
  <si>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</si>
  <si>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</si>
  <si>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</si>
  <si>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</si>
  <si>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</si>
  <si>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</si>
  <si>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</si>
  <si>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</si>
  <si>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</si>
  <si>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</si>
  <si>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</si>
  <si>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</si>
  <si>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</si>
  <si>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</si>
  <si>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</si>
  <si>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</si>
  <si>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</si>
  <si>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</si>
  <si>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</si>
  <si>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</si>
  <si>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</si>
  <si>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</si>
  <si>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</si>
  <si>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</si>
  <si>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</si>
  <si>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</si>
  <si>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</si>
  <si>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</si>
  <si>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</si>
  <si>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</si>
  <si>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</si>
  <si>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</si>
  <si>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</si>
  <si>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</si>
  <si>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</si>
  <si>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</si>
  <si>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</si>
  <si>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</si>
  <si>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</si>
  <si>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</si>
  <si>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</si>
  <si>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</si>
  <si>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</si>
  <si>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</si>
  <si>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</si>
  <si>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</si>
  <si>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</si>
  <si>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</si>
  <si>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</si>
  <si>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</si>
  <si>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</si>
  <si>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</si>
  <si>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</si>
  <si>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</si>
  <si>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</si>
  <si>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</si>
  <si>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</si>
  <si>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</si>
  <si>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</si>
  <si>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</si>
  <si>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</si>
  <si>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</si>
  <si>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</si>
  <si>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</si>
  <si>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</si>
  <si>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</si>
  <si>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</si>
  <si>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</si>
  <si>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</si>
  <si>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</si>
  <si>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</si>
  <si>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</si>
  <si>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</si>
  <si>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</si>
  <si>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</si>
  <si>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</si>
  <si>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</si>
  <si>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</si>
  <si>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</si>
  <si>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</si>
  <si>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</si>
  <si>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</si>
  <si>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</si>
  <si>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</si>
  <si>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</si>
  <si>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</si>
  <si>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</si>
  <si>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</si>
  <si>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</si>
  <si>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</si>
  <si>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</si>
  <si>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</si>
  <si>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</si>
  <si>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</si>
  <si>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</si>
  <si>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</si>
  <si>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</si>
  <si>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</si>
  <si>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</si>
  <si>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</si>
  <si>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</si>
  <si>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</si>
  <si>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</si>
  <si>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</si>
  <si>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</si>
  <si>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</si>
  <si>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</si>
  <si>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</si>
  <si>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</si>
  <si>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</si>
  <si>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</si>
  <si>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</si>
  <si>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</si>
  <si>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</si>
  <si>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</si>
  <si>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</si>
  <si>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</si>
  <si>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</si>
  <si>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</si>
  <si>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</si>
  <si>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</si>
  <si>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</si>
  <si>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</si>
  <si>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</si>
  <si>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</si>
  <si>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</si>
  <si>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</si>
  <si>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</si>
  <si>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</si>
  <si>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</si>
  <si>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</si>
  <si>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</si>
  <si>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</si>
  <si>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</si>
  <si>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</si>
  <si>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</si>
  <si>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</si>
  <si>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</si>
  <si>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</si>
  <si>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</si>
  <si>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</si>
  <si>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</si>
  <si>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</si>
  <si>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</si>
  <si>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</si>
  <si>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</si>
  <si>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</si>
  <si>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</si>
  <si>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</si>
  <si>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</si>
  <si>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</si>
  <si>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</si>
  <si>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</si>
  <si>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</si>
  <si>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</si>
  <si>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</si>
  <si>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</si>
  <si>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</si>
  <si>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</si>
  <si>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</si>
  <si>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</si>
  <si>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</si>
  <si>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</si>
  <si>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</si>
  <si>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</si>
  <si>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</si>
  <si>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</si>
  <si>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</si>
  <si>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</si>
  <si>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</si>
  <si>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</si>
  <si>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</si>
  <si>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</si>
  <si>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</si>
  <si>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</si>
  <si>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</si>
  <si>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</si>
  <si>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</si>
  <si>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</si>
  <si>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</si>
  <si>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</si>
  <si>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</si>
  <si>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</si>
  <si>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</si>
  <si>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</si>
  <si>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</si>
  <si>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</si>
  <si>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</si>
  <si>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</si>
  <si>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</si>
  <si>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</si>
  <si>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</si>
  <si>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</si>
  <si>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</si>
  <si>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</si>
  <si>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</si>
  <si>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</si>
  <si>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</si>
  <si>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</si>
  <si>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</si>
  <si>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</si>
  <si>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</si>
  <si>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</si>
  <si>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</si>
  <si>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</si>
  <si>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</si>
  <si>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</si>
  <si>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</si>
  <si>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</si>
  <si>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</si>
  <si>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</si>
  <si>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</si>
  <si>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</si>
  <si>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</si>
  <si>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</si>
  <si>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</si>
  <si>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</si>
  <si>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</si>
  <si>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</si>
  <si>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</si>
  <si>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</si>
  <si>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</si>
  <si>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</si>
  <si>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</si>
  <si>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</si>
  <si>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</si>
  <si>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</si>
  <si>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</si>
  <si>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</si>
  <si>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</si>
  <si>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</si>
  <si>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</si>
  <si>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</si>
  <si>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</si>
  <si>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</si>
  <si>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</si>
  <si>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</si>
  <si>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</si>
  <si>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</si>
  <si>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</si>
  <si>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</si>
  <si>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</si>
  <si>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</si>
  <si>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</si>
  <si>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</si>
  <si>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</si>
  <si>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</si>
  <si>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</si>
  <si>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</si>
  <si>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</si>
  <si>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</si>
  <si>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</si>
  <si>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</si>
  <si>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</si>
  <si>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</si>
  <si>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</si>
  <si>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</si>
  <si>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</si>
  <si>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</si>
  <si>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</si>
  <si>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</si>
  <si>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</si>
  <si>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</si>
  <si>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</si>
  <si>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</si>
  <si>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</si>
  <si>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</si>
  <si>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</si>
  <si>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</si>
  <si>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</si>
  <si>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</si>
  <si>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</si>
  <si>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</si>
  <si>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</si>
  <si>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</si>
  <si>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</si>
  <si>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</si>
  <si>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</si>
  <si>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</si>
  <si>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</si>
  <si>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</si>
  <si>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</si>
  <si>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</si>
  <si>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</si>
  <si>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</si>
  <si>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</si>
  <si>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</si>
  <si>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</si>
  <si>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</si>
  <si>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</si>
  <si>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</si>
  <si>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</si>
  <si>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</si>
  <si>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</si>
  <si>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</si>
  <si>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</si>
  <si>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</si>
  <si>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</si>
  <si>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</si>
  <si>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</si>
  <si>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</si>
  <si>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</si>
  <si>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</si>
  <si>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</si>
  <si>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</si>
  <si>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</si>
  <si>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</si>
  <si>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</si>
  <si>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</si>
  <si>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</si>
  <si>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</si>
  <si>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</si>
  <si>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</si>
  <si>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</si>
  <si>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</si>
  <si>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</si>
  <si>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</si>
  <si>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</si>
  <si>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</si>
  <si>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</si>
  <si>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</si>
  <si>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</si>
  <si>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</si>
  <si>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</si>
  <si>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</si>
  <si>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</si>
  <si>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</si>
  <si>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</si>
  <si>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</si>
  <si>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</si>
  <si>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</si>
  <si>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</si>
  <si>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</si>
  <si>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</si>
  <si>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</si>
  <si>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</si>
  <si>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</si>
  <si>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</si>
  <si>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</si>
  <si>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</si>
  <si>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</si>
  <si>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</si>
  <si>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</si>
  <si>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</si>
  <si>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</si>
  <si>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</si>
  <si>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</si>
  <si>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</si>
  <si>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</si>
  <si>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</si>
  <si>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</si>
  <si>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</si>
  <si>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</si>
  <si>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</si>
  <si>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</si>
  <si>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</si>
  <si>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</si>
  <si>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</si>
  <si>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</si>
  <si>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</si>
  <si>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</si>
  <si>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</si>
  <si>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</si>
  <si>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</si>
  <si>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</si>
  <si>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</si>
  <si>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</si>
  <si>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</si>
  <si>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</si>
  <si>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</si>
  <si>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</si>
  <si>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</si>
  <si>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</si>
  <si>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</si>
  <si>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</si>
  <si>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</si>
  <si>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</si>
  <si>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</si>
  <si>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</si>
  <si>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</si>
  <si>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</si>
  <si>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</si>
  <si>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</si>
  <si>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</si>
  <si>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</si>
  <si>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</si>
  <si>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</si>
  <si>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</si>
  <si>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</si>
  <si>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</si>
  <si>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</si>
  <si>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</si>
  <si>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</si>
  <si>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</si>
  <si>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</si>
  <si>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</si>
  <si>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</si>
  <si>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</si>
  <si>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</si>
  <si>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</si>
  <si>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</si>
  <si>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</si>
  <si>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</si>
  <si>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</si>
  <si>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</si>
  <si>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</si>
  <si>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</si>
  <si>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</si>
  <si>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</si>
  <si>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</si>
  <si>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</si>
  <si>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</si>
  <si>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</si>
  <si>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</si>
  <si>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</si>
  <si>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</si>
  <si>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</si>
  <si>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</si>
  <si>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</si>
  <si>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</si>
  <si>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</si>
  <si>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</si>
  <si>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</si>
  <si>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</si>
  <si>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</si>
  <si>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</si>
  <si>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</si>
  <si>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</si>
  <si>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</si>
  <si>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</si>
  <si>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</si>
  <si>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</si>
  <si>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</si>
  <si>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</si>
  <si>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</si>
  <si>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</si>
  <si>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</si>
  <si>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</si>
  <si>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</si>
  <si>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</si>
  <si>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</si>
  <si>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</si>
  <si>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</si>
  <si>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</si>
  <si>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</si>
  <si>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</si>
  <si>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</si>
  <si>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</si>
  <si>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</si>
  <si>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</si>
  <si>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</si>
  <si>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</si>
  <si>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</si>
  <si>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</si>
  <si>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</si>
  <si>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</si>
  <si>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</si>
  <si>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</si>
  <si>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</si>
  <si>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</si>
  <si>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</si>
  <si>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</si>
  <si>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</si>
  <si>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</si>
  <si>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</si>
  <si>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</si>
  <si>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</si>
  <si>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</si>
  <si>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</si>
  <si>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</si>
  <si>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</si>
  <si>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</si>
  <si>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</si>
  <si>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</si>
  <si>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</si>
  <si>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</si>
  <si>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</si>
  <si>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</si>
  <si>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</si>
  <si>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</si>
  <si>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</si>
  <si>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</si>
  <si>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</si>
  <si>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</si>
  <si>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</si>
  <si>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</si>
  <si>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</si>
  <si>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</si>
  <si>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</si>
  <si>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</si>
  <si>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</si>
  <si>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</si>
  <si>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</si>
  <si>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</si>
  <si>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</si>
  <si>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</si>
  <si>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</si>
  <si>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</si>
  <si>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</si>
  <si>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</si>
  <si>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</si>
  <si>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</si>
  <si>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</si>
  <si>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</si>
  <si>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</si>
  <si>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</si>
  <si>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</si>
  <si>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</si>
  <si>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</si>
  <si>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</si>
  <si>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</si>
  <si>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</si>
  <si>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</si>
  <si>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</si>
  <si>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</si>
  <si>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</si>
  <si>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</si>
  <si>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</si>
  <si>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</si>
  <si>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</si>
  <si>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</si>
  <si>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</si>
  <si>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</si>
  <si>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</si>
  <si>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</si>
  <si>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</si>
  <si>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</si>
  <si>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</si>
  <si>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</si>
  <si>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</si>
  <si>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</si>
  <si>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</si>
  <si>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</si>
  <si>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</si>
  <si>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</si>
  <si>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</si>
  <si>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</si>
  <si>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</si>
  <si>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</si>
  <si>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</si>
  <si>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</si>
  <si>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</si>
  <si>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</si>
  <si>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</si>
  <si>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</si>
  <si>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</si>
  <si>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</si>
  <si>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</si>
  <si>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</si>
  <si>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</si>
  <si>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</si>
  <si>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</si>
  <si>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</si>
  <si>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</si>
  <si>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</si>
  <si>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</si>
  <si>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</si>
  <si>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</si>
  <si>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</si>
  <si>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</si>
  <si>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</si>
  <si>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</si>
  <si>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</si>
  <si>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</si>
  <si>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</si>
  <si>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</si>
  <si>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</si>
  <si>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</si>
  <si>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</si>
  <si>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</si>
  <si>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</si>
  <si>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</si>
  <si>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</si>
  <si>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</si>
  <si>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</si>
  <si>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</si>
  <si>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</si>
  <si>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</si>
  <si>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</si>
  <si>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</si>
  <si>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</si>
  <si>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</si>
  <si>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</si>
  <si>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</si>
  <si>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</si>
  <si>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</si>
  <si>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</si>
  <si>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</si>
  <si>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</si>
  <si>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</si>
  <si>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</si>
  <si>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</si>
  <si>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</si>
  <si>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</si>
  <si>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</si>
  <si>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</si>
  <si>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</si>
  <si>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</si>
  <si>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</si>
  <si>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</si>
  <si>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</si>
  <si>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</si>
  <si>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</si>
  <si>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</si>
  <si>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</si>
  <si>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</si>
  <si>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</si>
  <si>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</si>
  <si>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</si>
  <si>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</si>
  <si>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</si>
  <si>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</si>
  <si>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</si>
  <si>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</si>
  <si>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</si>
  <si>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</si>
  <si>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</si>
  <si>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</si>
  <si>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</si>
  <si>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</si>
  <si>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</si>
  <si>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</si>
  <si>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</si>
  <si>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</si>
  <si>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</si>
  <si>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</si>
  <si>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</si>
  <si>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</si>
  <si>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</si>
  <si>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</si>
  <si>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</si>
  <si>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</si>
  <si>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</si>
  <si>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</si>
  <si>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</si>
  <si>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</si>
  <si>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</si>
  <si>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</si>
  <si>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</si>
  <si>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</si>
  <si>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</si>
  <si>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</si>
  <si>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</si>
  <si>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</si>
  <si>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</si>
  <si>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</si>
  <si>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</si>
  <si>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</si>
  <si>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</si>
  <si>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</si>
  <si>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</si>
  <si>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</si>
  <si>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</si>
  <si>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</si>
  <si>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</si>
  <si>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</si>
  <si>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</si>
  <si>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</si>
  <si>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</si>
  <si>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</si>
  <si>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</si>
  <si>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</si>
  <si>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</si>
  <si>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</si>
  <si>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</si>
  <si>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</si>
  <si>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</si>
  <si>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</si>
  <si>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</si>
  <si>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</si>
  <si>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</si>
  <si>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</si>
  <si>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</si>
  <si>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</si>
  <si>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</si>
  <si>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</si>
  <si>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</si>
  <si>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</si>
  <si>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</si>
  <si>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</si>
  <si>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</si>
  <si>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</si>
  <si>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</si>
  <si>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</si>
  <si>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</si>
  <si>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</si>
  <si>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</si>
  <si>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</si>
  <si>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</si>
  <si>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</si>
  <si>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</si>
  <si>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</si>
  <si>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</si>
  <si>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</si>
  <si>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</si>
  <si>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</si>
  <si>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</si>
  <si>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</si>
  <si>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</si>
  <si>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</si>
  <si>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</si>
  <si>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</si>
  <si>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</si>
  <si>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</si>
  <si>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</si>
  <si>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</si>
  <si>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</si>
  <si>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</si>
  <si>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</si>
  <si>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</si>
  <si>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</si>
  <si>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</si>
  <si>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</si>
  <si>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</si>
  <si>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</si>
  <si>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</si>
  <si>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</si>
  <si>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</si>
  <si>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</si>
  <si>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</si>
  <si>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</si>
  <si>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</si>
  <si>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</si>
  <si>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</si>
  <si>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</si>
  <si>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</si>
  <si>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</si>
  <si>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</si>
  <si>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</si>
  <si>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</si>
  <si>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</si>
  <si>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</si>
  <si>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</si>
  <si>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</si>
  <si>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</si>
  <si>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</si>
  <si>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</si>
  <si>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</si>
  <si>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</si>
  <si>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</si>
  <si>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</si>
  <si>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</si>
  <si>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</si>
  <si>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</si>
  <si>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</si>
  <si>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</si>
  <si>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</si>
  <si>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</si>
  <si>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</si>
  <si>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</si>
  <si>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</si>
  <si>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</si>
  <si>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</si>
  <si>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</si>
  <si>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</si>
  <si>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</si>
  <si>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</si>
  <si>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</si>
  <si>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</si>
  <si>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</si>
  <si>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</si>
  <si>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</si>
  <si>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</si>
  <si>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</si>
  <si>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</si>
  <si>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</si>
  <si>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</si>
  <si>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</si>
  <si>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</si>
  <si>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</si>
  <si>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</si>
  <si>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</si>
  <si>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</si>
  <si>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</si>
  <si>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</si>
  <si>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</si>
  <si>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</si>
  <si>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</si>
  <si>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</si>
  <si>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</si>
  <si>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</si>
  <si>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</si>
  <si>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</si>
  <si>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</si>
  <si>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</si>
  <si>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</si>
  <si>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</si>
  <si>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</si>
  <si>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</si>
  <si>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</si>
  <si>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</si>
  <si>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</si>
  <si>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</si>
  <si>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</si>
  <si>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</si>
  <si>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</si>
  <si>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</si>
  <si>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</si>
  <si>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</si>
  <si>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</si>
  <si>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</si>
  <si>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</si>
  <si>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</si>
  <si>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</si>
  <si>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</si>
  <si>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</si>
  <si>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</si>
  <si>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</si>
  <si>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</si>
  <si>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</si>
  <si>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</si>
  <si>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</si>
  <si>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</si>
  <si>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</si>
  <si>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</si>
  <si>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</si>
  <si>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</si>
  <si>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</si>
  <si>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</si>
  <si>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</si>
  <si>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</si>
  <si>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</si>
  <si>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</si>
  <si>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</si>
  <si>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</si>
  <si>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</si>
  <si>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</si>
  <si>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</si>
  <si>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</si>
  <si>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</si>
  <si>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</si>
  <si>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</si>
  <si>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</si>
  <si>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</si>
  <si>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</si>
  <si>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</si>
  <si>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</si>
  <si>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</si>
  <si>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</si>
  <si>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</si>
  <si>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</si>
  <si>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</si>
  <si>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</si>
  <si>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</si>
  <si>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</si>
  <si>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</si>
  <si>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</si>
  <si>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</si>
  <si>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</si>
  <si>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</si>
  <si>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</si>
  <si>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</si>
  <si>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</si>
  <si>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</si>
  <si>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</si>
  <si>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</si>
  <si>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</si>
  <si>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</si>
  <si>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</si>
  <si>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</si>
  <si>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</si>
  <si>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</si>
  <si>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</si>
  <si>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</si>
  <si>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</si>
  <si>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</si>
  <si>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</si>
  <si>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</si>
  <si>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</si>
  <si>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</si>
  <si>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</si>
  <si>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</si>
  <si>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</si>
  <si>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</si>
  <si>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</si>
  <si>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</si>
  <si>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</si>
  <si>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</si>
  <si>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</si>
  <si>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</si>
  <si>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</si>
  <si>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</si>
  <si>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</si>
  <si>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</si>
  <si>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</si>
  <si>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</si>
  <si>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</si>
  <si>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</si>
  <si>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</si>
  <si>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</si>
  <si>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</si>
  <si>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</si>
  <si>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</si>
  <si>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</si>
  <si>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</si>
  <si>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</si>
  <si>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</si>
  <si>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</si>
  <si>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</si>
  <si>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</si>
  <si>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</si>
  <si>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</si>
  <si>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</si>
  <si>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</si>
  <si>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</si>
  <si>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</si>
  <si>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</si>
  <si>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</si>
  <si>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</si>
  <si>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</si>
  <si>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</si>
  <si>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</si>
  <si>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</si>
  <si>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</si>
  <si>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</si>
  <si>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</si>
  <si>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</si>
  <si>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</si>
  <si>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</si>
  <si>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</si>
  <si>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</si>
  <si>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</si>
  <si>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</si>
  <si>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</si>
  <si>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</si>
  <si>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</si>
  <si>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</si>
  <si>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</si>
  <si>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</si>
  <si>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</si>
  <si>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</si>
  <si>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</si>
  <si>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</si>
  <si>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</si>
  <si>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</si>
  <si>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</si>
  <si>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</si>
  <si>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</si>
  <si>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</si>
  <si>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</si>
  <si>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</si>
  <si>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</si>
  <si>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</si>
  <si>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</si>
  <si>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</si>
  <si>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</si>
  <si>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</si>
  <si>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</si>
  <si>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</si>
  <si>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</si>
  <si>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</si>
  <si>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</si>
  <si>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</si>
  <si>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</si>
  <si>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</si>
  <si>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</si>
  <si>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</si>
  <si>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</si>
  <si>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</si>
  <si>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</si>
  <si>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</si>
  <si>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</si>
  <si>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</si>
  <si>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</si>
  <si>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</si>
  <si>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</si>
  <si>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</si>
  <si>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</si>
  <si>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</si>
  <si>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</si>
  <si>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</si>
  <si>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</si>
  <si>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</si>
  <si>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</si>
  <si>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</si>
  <si>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</si>
  <si>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</si>
  <si>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</si>
  <si>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</si>
  <si>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</si>
  <si>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</si>
  <si>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</si>
  <si>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</si>
  <si>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</si>
  <si>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</si>
  <si>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</si>
  <si>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</si>
  <si>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</si>
  <si>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</si>
  <si>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</si>
  <si>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</si>
  <si>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</si>
  <si>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</si>
  <si>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</si>
  <si>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</si>
  <si>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</si>
  <si>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</si>
  <si>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</si>
  <si>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</si>
  <si>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</si>
  <si>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</si>
  <si>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</si>
  <si>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</si>
  <si>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</si>
  <si>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</si>
  <si>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</si>
  <si>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</si>
  <si>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</si>
  <si>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</si>
  <si>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</si>
  <si>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</si>
  <si>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</si>
  <si>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</si>
  <si>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</si>
  <si>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</si>
  <si>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</si>
  <si>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</si>
  <si>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</si>
  <si>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</si>
  <si>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</si>
  <si>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</si>
  <si>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</si>
  <si>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</si>
  <si>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</si>
  <si>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</si>
  <si>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</si>
  <si>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</si>
  <si>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</si>
  <si>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</si>
  <si>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</si>
  <si>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</si>
  <si>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</si>
  <si>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</si>
  <si>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</si>
  <si>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</si>
  <si>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</si>
  <si>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</si>
  <si>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</si>
  <si>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</si>
  <si>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</si>
  <si>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</si>
  <si>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</si>
  <si>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</si>
  <si>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</si>
  <si>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</si>
  <si>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</si>
  <si>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</si>
  <si>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</si>
  <si>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</si>
  <si>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</si>
  <si>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</si>
  <si>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</si>
  <si>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</si>
  <si>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</si>
  <si>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</si>
  <si>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</si>
  <si>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</si>
  <si>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</si>
  <si>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</si>
  <si>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</si>
  <si>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</si>
  <si>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</si>
  <si>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</si>
  <si>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</si>
  <si>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</si>
  <si>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</si>
  <si>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</si>
  <si>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</si>
  <si>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</si>
  <si>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</si>
  <si>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</si>
  <si>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</si>
  <si>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</si>
  <si>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</si>
  <si>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</si>
  <si>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</si>
  <si>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</si>
  <si>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</si>
  <si>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</si>
  <si>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</si>
  <si>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</si>
  <si>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</si>
  <si>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</si>
  <si>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</si>
  <si>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</si>
  <si>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</si>
  <si>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</si>
  <si>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</si>
  <si>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</si>
  <si>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</si>
  <si>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</si>
  <si>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</si>
  <si>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</si>
  <si>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</si>
  <si>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</si>
  <si>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</si>
  <si>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</si>
  <si>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</si>
  <si>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</si>
  <si>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</si>
  <si>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</si>
  <si>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</si>
  <si>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</si>
  <si>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</si>
  <si>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</si>
  <si>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</si>
  <si>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</si>
  <si>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</si>
  <si>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</si>
  <si>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</si>
  <si>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</si>
  <si>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</si>
  <si>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</si>
  <si>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</si>
  <si>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</si>
  <si>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</si>
  <si>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</si>
  <si>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</si>
  <si>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</si>
  <si>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</si>
  <si>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</si>
  <si>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</si>
  <si>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</si>
  <si>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</si>
  <si>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</si>
  <si>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</si>
  <si>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</si>
  <si>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</si>
  <si>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</si>
  <si>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</si>
  <si>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</si>
  <si>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</si>
  <si>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</si>
  <si>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</si>
  <si>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</si>
  <si>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</si>
  <si>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</si>
  <si>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</si>
  <si>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</si>
  <si>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</si>
  <si>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</si>
  <si>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</si>
  <si>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</si>
  <si>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</si>
  <si>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</si>
  <si>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</si>
  <si>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</si>
  <si>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</si>
  <si>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</si>
  <si>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</si>
  <si>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</si>
  <si>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</si>
  <si>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</si>
  <si>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</si>
  <si>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</si>
  <si>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</si>
  <si>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</si>
  <si>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</si>
  <si>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</si>
  <si>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</si>
  <si>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</si>
  <si>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</si>
  <si>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</si>
  <si>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</si>
  <si>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</si>
  <si>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</si>
  <si>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</si>
  <si>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</si>
  <si>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</si>
  <si>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</si>
  <si>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</si>
  <si>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</si>
  <si>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</si>
  <si>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</si>
  <si>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</si>
  <si>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</si>
  <si>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</si>
  <si>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</si>
  <si>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</si>
  <si>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</si>
  <si>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</si>
  <si>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</si>
  <si>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</si>
  <si>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</si>
  <si>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</si>
  <si>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</si>
  <si>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</si>
  <si>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</si>
  <si>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</si>
  <si>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</si>
  <si>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</si>
  <si>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</si>
  <si>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</si>
  <si>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</si>
  <si>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</si>
  <si>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</si>
  <si>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</si>
  <si>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</si>
  <si>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</si>
  <si>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</si>
  <si>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</si>
  <si>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</si>
  <si>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</si>
  <si>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</si>
  <si>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</si>
  <si>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</si>
  <si>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</si>
  <si>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</si>
  <si>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</si>
  <si>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</si>
  <si>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</si>
  <si>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</si>
  <si>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</si>
  <si>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</si>
  <si>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</si>
  <si>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</si>
  <si>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</si>
  <si>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</si>
  <si>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</si>
  <si>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</si>
  <si>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</si>
  <si>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</si>
  <si>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</si>
  <si>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</si>
  <si>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</si>
  <si>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</si>
  <si>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</si>
  <si>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</si>
  <si>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</si>
  <si>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</si>
  <si>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</si>
  <si>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</si>
  <si>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</si>
  <si>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</si>
  <si>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</si>
  <si>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</si>
  <si>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</si>
  <si>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</si>
  <si>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</si>
  <si>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</si>
  <si>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</si>
  <si>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</si>
  <si>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</si>
  <si>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</si>
  <si>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</si>
  <si>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</si>
  <si>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</si>
  <si>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</si>
  <si>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</si>
  <si>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</si>
  <si>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</si>
  <si>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</si>
  <si>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</si>
  <si>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</si>
  <si>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</si>
  <si>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</si>
  <si>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</si>
  <si>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</si>
  <si>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</si>
  <si>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</si>
  <si>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</si>
  <si>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</si>
  <si>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</si>
  <si>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</si>
  <si>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</si>
  <si>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</si>
  <si>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</si>
  <si>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</si>
  <si>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</si>
  <si>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</si>
  <si>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</si>
  <si>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</si>
  <si>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</si>
  <si>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</si>
  <si>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</si>
  <si>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</si>
  <si>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</si>
  <si>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</si>
  <si>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</si>
  <si>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</si>
  <si>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</si>
  <si>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</si>
  <si>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</si>
  <si>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</si>
  <si>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</si>
  <si>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</si>
  <si>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</si>
  <si>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</si>
  <si>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</si>
  <si>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</si>
  <si>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</si>
  <si>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</si>
  <si>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</si>
  <si>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</si>
  <si>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</si>
  <si>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</si>
  <si>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</si>
  <si>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</si>
  <si>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</si>
  <si>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</si>
  <si>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</si>
  <si>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</si>
  <si>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</si>
  <si>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</si>
  <si>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</si>
  <si>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</si>
  <si>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</si>
  <si>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</si>
  <si>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</si>
  <si>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</si>
  <si>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</si>
  <si>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</si>
  <si>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</si>
  <si>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</si>
  <si>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</si>
  <si>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</si>
  <si>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</si>
  <si>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</si>
  <si>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</si>
  <si>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</si>
  <si>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</si>
  <si>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</si>
  <si>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</si>
  <si>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</si>
  <si>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</si>
  <si>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</si>
  <si>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</si>
  <si>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</si>
  <si>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</si>
  <si>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</si>
  <si>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</si>
  <si>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</si>
  <si>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</si>
  <si>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</si>
  <si>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</si>
  <si>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</si>
  <si>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</si>
  <si>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</si>
  <si>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</si>
  <si>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</si>
  <si>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</si>
  <si>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</si>
  <si>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</si>
  <si>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</si>
  <si>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</si>
  <si>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</si>
  <si>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</si>
  <si>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</si>
  <si>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</si>
  <si>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</si>
  <si>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</si>
  <si>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</si>
  <si>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</si>
  <si>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</si>
  <si>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</si>
  <si>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</si>
  <si>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</si>
  <si>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</si>
  <si>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</si>
  <si>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</si>
  <si>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</si>
  <si>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</si>
  <si>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</si>
  <si>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</si>
  <si>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</si>
  <si>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</si>
  <si>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</si>
  <si>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</si>
  <si>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</si>
  <si>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</si>
  <si>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</si>
  <si>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</si>
  <si>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</si>
  <si>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</si>
  <si>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</si>
  <si>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</si>
  <si>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</si>
  <si>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</si>
  <si>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</si>
  <si>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</si>
  <si>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</si>
  <si>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</si>
  <si>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</si>
  <si>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</si>
  <si>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</si>
  <si>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</si>
  <si>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</si>
  <si>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</si>
  <si>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</si>
  <si>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</si>
  <si>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</si>
  <si>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</si>
  <si>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</si>
  <si>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</si>
  <si>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</si>
  <si>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</si>
  <si>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</si>
  <si>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</si>
  <si>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</si>
  <si>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</si>
  <si>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</si>
  <si>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</si>
  <si>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</si>
  <si>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</si>
  <si>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</si>
  <si>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</si>
  <si>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</si>
  <si>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</si>
  <si>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</si>
  <si>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</si>
  <si>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</si>
  <si>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</si>
  <si>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</si>
  <si>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</si>
  <si>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</si>
  <si>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</si>
  <si>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</si>
  <si>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</si>
  <si>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</si>
  <si>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</si>
  <si>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</si>
  <si>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</si>
  <si>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</si>
  <si>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</si>
  <si>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</si>
  <si>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</si>
  <si>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</si>
  <si>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</si>
  <si>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</si>
  <si>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</si>
  <si>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</si>
  <si>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</si>
  <si>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</si>
  <si>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</si>
  <si>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</si>
  <si>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</si>
  <si>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</si>
  <si>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</si>
  <si>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</si>
  <si>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</si>
  <si>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</si>
  <si>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</si>
  <si>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</si>
  <si>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</si>
  <si>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</si>
  <si>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</si>
  <si>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</si>
  <si>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</si>
  <si>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</si>
  <si>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</si>
  <si>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</si>
  <si>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</si>
  <si>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</si>
  <si>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</si>
  <si>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</si>
  <si>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</si>
  <si>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</si>
  <si>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</si>
  <si>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</si>
  <si>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</si>
  <si>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</si>
  <si>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</si>
  <si>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</si>
  <si>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</si>
  <si>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</si>
  <si>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</si>
  <si>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</si>
  <si>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</si>
  <si>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</si>
  <si>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</si>
  <si>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</si>
  <si>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</si>
  <si>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</si>
  <si>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</si>
  <si>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</si>
  <si>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</si>
  <si>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</si>
  <si>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</si>
  <si>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</si>
  <si>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</si>
  <si>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</si>
  <si>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</si>
  <si>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</si>
  <si>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</si>
  <si>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</si>
  <si>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</si>
  <si>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</si>
  <si>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</si>
  <si>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</si>
  <si>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</si>
  <si>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</si>
  <si>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</si>
  <si>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</si>
  <si>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</si>
  <si>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</si>
  <si>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</si>
  <si>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</si>
  <si>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</si>
  <si>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</si>
  <si>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</si>
  <si>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</si>
  <si>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</si>
  <si>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</si>
  <si>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</si>
  <si>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</si>
  <si>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</si>
  <si>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</si>
  <si>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</si>
  <si>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</si>
  <si>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</si>
  <si>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</si>
  <si>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</si>
  <si>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</si>
  <si>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</si>
  <si>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</si>
  <si>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</si>
  <si>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</si>
  <si>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</si>
  <si>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</si>
  <si>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</si>
  <si>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</si>
  <si>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</si>
  <si>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</si>
  <si>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</si>
  <si>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</si>
  <si>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</si>
  <si>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</si>
  <si>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</si>
  <si>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</si>
  <si>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</si>
  <si>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</si>
  <si>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</si>
  <si>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</si>
  <si>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</si>
  <si>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</si>
  <si>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</si>
  <si>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</si>
  <si>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</si>
  <si>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</si>
  <si>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</si>
  <si>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</si>
  <si>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</si>
  <si>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</si>
  <si>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</si>
  <si>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</si>
  <si>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</si>
  <si>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</si>
  <si>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</si>
  <si>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</si>
  <si>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</si>
  <si>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</si>
  <si>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</si>
  <si>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</si>
  <si>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</si>
  <si>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</si>
  <si>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</si>
  <si>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</si>
  <si>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</si>
  <si>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</si>
  <si>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</si>
  <si>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</si>
  <si>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</si>
  <si>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</si>
  <si>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</si>
  <si>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</si>
  <si>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</si>
  <si>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</si>
  <si>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</si>
  <si>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</si>
  <si>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</si>
  <si>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</si>
  <si>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</si>
  <si>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</si>
  <si>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</si>
  <si>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</si>
  <si>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</si>
  <si>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</si>
  <si>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</si>
  <si>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</si>
  <si>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</si>
  <si>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</si>
  <si>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</si>
  <si>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</si>
  <si>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</si>
  <si>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</si>
  <si>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</si>
  <si>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</si>
  <si>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</si>
  <si>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</si>
  <si>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</si>
  <si>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</si>
  <si>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</si>
  <si>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</si>
  <si>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</si>
  <si>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</si>
  <si>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</si>
  <si>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</si>
  <si>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</si>
  <si>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</si>
  <si>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</si>
  <si>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</si>
  <si>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</si>
  <si>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</si>
  <si>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</si>
  <si>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</si>
  <si>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</si>
  <si>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</si>
  <si>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</si>
  <si>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</si>
  <si>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</si>
  <si>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</si>
  <si>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</si>
  <si>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</si>
  <si>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</si>
  <si>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</si>
  <si>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</si>
  <si>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</si>
  <si>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</si>
  <si>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</si>
  <si>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</si>
  <si>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</si>
  <si>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</si>
  <si>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</si>
  <si>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</si>
  <si>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</si>
  <si>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</si>
  <si>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</si>
  <si>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</si>
  <si>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</si>
  <si>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</si>
  <si>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</si>
  <si>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</si>
  <si>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</si>
  <si>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</si>
  <si>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</si>
  <si>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</si>
  <si>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</si>
  <si>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</si>
  <si>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</si>
  <si>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</si>
  <si>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</si>
  <si>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</si>
  <si>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</si>
  <si>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</si>
  <si>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</si>
  <si>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</si>
  <si>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</si>
  <si>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</si>
  <si>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</si>
  <si>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</si>
  <si>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</si>
  <si>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</si>
  <si>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</si>
  <si>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</si>
  <si>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</si>
  <si>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</si>
  <si>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</si>
  <si>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</si>
  <si>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</si>
  <si>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</si>
  <si>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</si>
  <si>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</si>
  <si>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</si>
  <si>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</si>
  <si>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</si>
  <si>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</si>
  <si>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</si>
  <si>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</si>
  <si>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</si>
  <si>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</si>
  <si>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</si>
  <si>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</si>
  <si>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</si>
  <si>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</si>
  <si>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</si>
  <si>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</si>
  <si>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</si>
  <si>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</si>
  <si>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</si>
  <si>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</si>
  <si>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</si>
  <si>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</si>
  <si>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</si>
  <si>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</si>
  <si>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</si>
  <si>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</si>
  <si>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</si>
  <si>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</si>
  <si>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</si>
  <si>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</si>
  <si>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</si>
  <si>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</si>
  <si>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</si>
  <si>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</si>
  <si>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</si>
  <si>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</si>
  <si>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</si>
  <si>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</si>
  <si>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</si>
  <si>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</si>
  <si>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</si>
  <si>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</si>
  <si>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</si>
  <si>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</si>
  <si>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</si>
  <si>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</si>
  <si>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</si>
  <si>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</si>
  <si>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</si>
  <si>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</si>
  <si>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</si>
  <si>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</si>
  <si>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</si>
  <si>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</si>
  <si>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</si>
  <si>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</si>
  <si>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</si>
  <si>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</si>
  <si>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</si>
  <si>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</si>
  <si>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</si>
  <si>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</si>
  <si>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</si>
  <si>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</si>
  <si>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</si>
  <si>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</si>
  <si>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</si>
  <si>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</si>
  <si>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</si>
  <si>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</si>
  <si>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</si>
  <si>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</si>
  <si>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</si>
  <si>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</si>
  <si>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</si>
  <si>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</si>
  <si>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</si>
  <si>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</si>
  <si>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</si>
  <si>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</si>
  <si>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</si>
  <si>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</si>
  <si>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</si>
  <si>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</si>
  <si>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</si>
  <si>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</si>
  <si>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</si>
  <si>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</si>
  <si>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</si>
  <si>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</si>
  <si>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</si>
  <si>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</si>
  <si>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</si>
  <si>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</si>
  <si>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</si>
  <si>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</si>
  <si>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</si>
  <si>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</si>
  <si>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</si>
  <si>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</si>
  <si>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</si>
  <si>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</si>
  <si>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</si>
  <si>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</si>
  <si>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</si>
  <si>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</si>
  <si>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</si>
  <si>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</si>
  <si>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</si>
  <si>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</si>
  <si>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</si>
  <si>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</si>
  <si>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</si>
  <si>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</si>
  <si>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</si>
  <si>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</si>
  <si>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</si>
  <si>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</si>
  <si>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</si>
  <si>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</si>
  <si>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</si>
  <si>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</si>
  <si>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</si>
  <si>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</si>
  <si>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</si>
  <si>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</si>
  <si>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</si>
  <si>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</si>
  <si>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</si>
  <si>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</si>
  <si>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</si>
  <si>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</si>
  <si>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</si>
  <si>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</si>
  <si>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</si>
  <si>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</si>
  <si>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</si>
  <si>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</si>
  <si>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</si>
  <si>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</si>
  <si>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</si>
  <si>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</si>
  <si>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</si>
  <si>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</si>
  <si>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</si>
  <si>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</si>
  <si>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</si>
  <si>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</si>
  <si>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</si>
  <si>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</si>
  <si>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</si>
  <si>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</si>
  <si>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</si>
  <si>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</si>
  <si>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</si>
  <si>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</si>
  <si>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</si>
  <si>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</si>
  <si>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</si>
  <si>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</si>
  <si>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</si>
  <si>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</si>
  <si>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</si>
  <si>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</si>
  <si>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</si>
  <si>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</si>
  <si>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</si>
  <si>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</si>
  <si>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</si>
  <si>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</si>
  <si>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</si>
  <si>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</si>
  <si>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</si>
  <si>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</si>
  <si>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</si>
  <si>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</si>
  <si>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</si>
  <si>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</si>
  <si>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</si>
  <si>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</si>
  <si>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</si>
  <si>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</si>
  <si>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</si>
  <si>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</si>
  <si>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</si>
  <si>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</si>
  <si>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</si>
  <si>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</si>
  <si>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</si>
  <si>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</si>
  <si>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</si>
  <si>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</si>
  <si>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</si>
  <si>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</si>
  <si>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</si>
  <si>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</si>
  <si>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</si>
  <si>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</si>
  <si>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</si>
  <si>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</si>
  <si>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</si>
  <si>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</si>
  <si>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</si>
  <si>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</si>
  <si>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</si>
  <si>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</si>
  <si>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</si>
  <si>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</si>
  <si>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</si>
  <si>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</si>
  <si>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</si>
  <si>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</si>
  <si>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</si>
  <si>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</si>
  <si>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</si>
  <si>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</si>
  <si>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</si>
  <si>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</si>
  <si>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</si>
  <si>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</si>
  <si>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</si>
  <si>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</si>
  <si>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</si>
  <si>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</si>
  <si>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</si>
  <si>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</si>
  <si>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</si>
  <si>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</si>
  <si>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</si>
  <si>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</si>
  <si>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</si>
  <si>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</si>
  <si>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</si>
  <si>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</si>
  <si>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</si>
  <si>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</si>
  <si>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</si>
  <si>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</si>
  <si>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</si>
  <si>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</si>
  <si>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</si>
  <si>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</si>
  <si>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</si>
  <si>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</si>
  <si>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</si>
  <si>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</si>
  <si>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</si>
  <si>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</si>
  <si>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</si>
  <si>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</si>
  <si>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</si>
  <si>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</si>
  <si>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</si>
  <si>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</si>
  <si>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</si>
  <si>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</si>
  <si>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</si>
  <si>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</si>
  <si>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</si>
  <si>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</si>
  <si>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</si>
  <si>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</si>
  <si>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</si>
  <si>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</si>
  <si>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</si>
  <si>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</si>
  <si>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</si>
  <si>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</si>
  <si>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</si>
  <si>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</si>
  <si>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</si>
  <si>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</si>
  <si>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</si>
  <si>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</si>
  <si>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</si>
  <si>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</si>
  <si>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</si>
  <si>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</si>
  <si>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</si>
  <si>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</si>
  <si>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</si>
  <si>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</si>
  <si>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</si>
  <si>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</si>
  <si>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</si>
  <si>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</si>
  <si>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</si>
  <si>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</si>
  <si>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</si>
  <si>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</si>
  <si>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</si>
  <si>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</si>
  <si>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</si>
  <si>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</si>
  <si>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</si>
  <si>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</si>
  <si>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</si>
  <si>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</si>
  <si>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</si>
  <si>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</si>
  <si>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</si>
  <si>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</si>
  <si>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</si>
  <si>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</si>
  <si>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</si>
  <si>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</si>
  <si>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</si>
  <si>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</si>
  <si>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</si>
  <si>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</si>
  <si>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</si>
  <si>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</si>
  <si>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</si>
  <si>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</si>
  <si>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</si>
  <si>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</si>
  <si>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</si>
  <si>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</si>
  <si>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</si>
  <si>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</si>
  <si>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</si>
  <si>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</si>
  <si>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</si>
  <si>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</si>
  <si>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</si>
  <si>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</si>
  <si>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</si>
  <si>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</si>
  <si>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</si>
  <si>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</si>
  <si>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</si>
  <si>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</si>
  <si>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</si>
  <si>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</si>
  <si>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</si>
  <si>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</si>
  <si>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</si>
  <si>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</si>
  <si>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</si>
  <si>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</si>
  <si>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</si>
  <si>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</si>
  <si>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</si>
  <si>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</si>
  <si>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</si>
  <si>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</si>
  <si>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</si>
  <si>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</si>
  <si>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</si>
  <si>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</si>
  <si>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</si>
  <si>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</si>
  <si>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</si>
  <si>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</si>
  <si>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</si>
  <si>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</si>
  <si>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</si>
  <si>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</si>
  <si>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</si>
  <si>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</si>
  <si>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</si>
  <si>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</si>
  <si>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</si>
  <si>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</si>
  <si>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</si>
  <si>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</si>
  <si>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</si>
  <si>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</si>
  <si>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</si>
  <si>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</si>
  <si>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</si>
  <si>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</si>
  <si>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</si>
  <si>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</si>
  <si>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</si>
  <si>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</si>
  <si>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</si>
  <si>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</si>
  <si>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</si>
  <si>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</si>
  <si>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</si>
  <si>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</si>
  <si>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</si>
  <si>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</si>
  <si>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</si>
  <si>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</si>
  <si>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</si>
  <si>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</si>
  <si>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</si>
  <si>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</si>
  <si>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</si>
  <si>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</si>
  <si>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</si>
  <si>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</si>
  <si>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</si>
  <si>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</si>
  <si>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</si>
  <si>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</si>
  <si>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</si>
  <si>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</si>
  <si>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</si>
  <si>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</si>
  <si>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</si>
  <si>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</si>
  <si>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</si>
  <si>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</si>
  <si>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</si>
  <si>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</si>
  <si>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</si>
  <si>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</si>
  <si>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</si>
  <si>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</si>
  <si>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</si>
  <si>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</si>
  <si>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</si>
  <si>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</si>
  <si>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</si>
  <si>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</si>
  <si>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</si>
  <si>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</si>
  <si>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</si>
  <si>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</si>
  <si>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</si>
  <si>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</si>
  <si>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</si>
  <si>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</si>
  <si>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</si>
  <si>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</si>
  <si>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</si>
  <si>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</si>
  <si>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</si>
  <si>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</si>
  <si>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</si>
  <si>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</si>
  <si>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</si>
  <si>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</si>
  <si>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</si>
  <si>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</si>
  <si>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</si>
  <si>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</si>
  <si>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</si>
  <si>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</si>
  <si>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</si>
  <si>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</si>
  <si>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</si>
  <si>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</si>
  <si>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</si>
  <si>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</si>
  <si>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</si>
  <si>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</si>
  <si>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</si>
  <si>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</si>
  <si>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</si>
  <si>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</si>
  <si>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</si>
  <si>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</si>
  <si>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</si>
  <si>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</si>
  <si>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</si>
  <si>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</si>
  <si>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</si>
  <si>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</si>
  <si>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</si>
  <si>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</si>
  <si>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</si>
  <si>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</si>
  <si>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</si>
  <si>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</si>
  <si>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</si>
  <si>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</si>
  <si>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</si>
  <si>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</si>
  <si>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</si>
  <si>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</si>
  <si>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</si>
  <si>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</si>
  <si>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</si>
  <si>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</si>
  <si>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</si>
  <si>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</si>
  <si>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</si>
  <si>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</si>
  <si>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</si>
  <si>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</si>
  <si>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</si>
  <si>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</si>
  <si>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</si>
  <si>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</si>
  <si>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</si>
  <si>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</si>
  <si>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</si>
  <si>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</si>
  <si>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</si>
  <si>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</si>
  <si>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</si>
  <si>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</si>
  <si>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</si>
  <si>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</si>
  <si>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</si>
  <si>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</si>
  <si>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</si>
  <si>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</si>
  <si>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</si>
  <si>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</si>
  <si>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</si>
  <si>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</si>
  <si>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</si>
  <si>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</si>
  <si>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</si>
  <si>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</si>
  <si>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</si>
  <si>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</si>
  <si>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</si>
  <si>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</si>
  <si>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</si>
  <si>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</si>
  <si>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</si>
  <si>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</si>
  <si>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</si>
  <si>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</si>
  <si>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</si>
  <si>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</si>
  <si>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</si>
  <si>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</si>
  <si>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</si>
  <si>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</si>
  <si>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</si>
  <si>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</si>
  <si>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</si>
  <si>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</si>
  <si>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</si>
  <si>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</si>
  <si>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</si>
  <si>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</si>
  <si>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</si>
  <si>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</si>
  <si>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</si>
  <si>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</si>
  <si>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</si>
  <si>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</si>
  <si>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</si>
  <si>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</si>
  <si>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</si>
  <si>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</si>
  <si>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</si>
  <si>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</si>
  <si>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</si>
  <si>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</si>
  <si>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</si>
  <si>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</si>
  <si>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</si>
  <si>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</si>
  <si>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</si>
  <si>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</si>
  <si>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</si>
  <si>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</si>
  <si>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</si>
  <si>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</si>
  <si>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</si>
  <si>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</si>
  <si>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</si>
  <si>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</si>
  <si>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</si>
  <si>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</si>
  <si>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</si>
  <si>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</si>
  <si>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</si>
  <si>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</si>
  <si>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</si>
  <si>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</si>
  <si>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</si>
  <si>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</si>
  <si>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</si>
  <si>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</si>
  <si>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</si>
  <si>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</si>
  <si>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</si>
  <si>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</si>
  <si>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</si>
  <si>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</si>
  <si>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</si>
  <si>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</si>
  <si>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</si>
  <si>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</si>
  <si>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</si>
  <si>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</si>
  <si>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</si>
  <si>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</si>
  <si>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</si>
  <si>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</si>
  <si>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</si>
  <si>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</si>
  <si>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</si>
  <si>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</si>
  <si>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</si>
  <si>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</si>
  <si>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</si>
  <si>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</si>
  <si>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</si>
  <si>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</si>
  <si>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</si>
  <si>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</si>
  <si>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</si>
  <si>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</si>
  <si>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</si>
  <si>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</si>
  <si>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</si>
  <si>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</si>
  <si>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</si>
  <si>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</si>
  <si>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</si>
  <si>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</si>
  <si>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</si>
  <si>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</si>
  <si>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</si>
  <si>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</si>
  <si>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</si>
  <si>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</si>
  <si>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</si>
  <si>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</si>
  <si>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</si>
  <si>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</si>
  <si>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</si>
  <si>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</si>
  <si>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</si>
  <si>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</si>
  <si>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</si>
  <si>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</si>
  <si>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</si>
  <si>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</si>
  <si>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</si>
  <si>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</si>
  <si>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</si>
  <si>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</si>
  <si>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</si>
  <si>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</si>
  <si>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</si>
  <si>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</si>
  <si>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</si>
  <si>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</si>
  <si>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</si>
  <si>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</si>
  <si>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</si>
  <si>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</si>
  <si>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</si>
  <si>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</si>
  <si>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</si>
  <si>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</si>
  <si>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</si>
  <si>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</si>
  <si>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</si>
  <si>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</si>
  <si>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</si>
  <si>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</si>
  <si>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</si>
  <si>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</si>
  <si>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</si>
  <si>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</si>
  <si>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</si>
  <si>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</si>
  <si>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</si>
  <si>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</si>
  <si>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</si>
  <si>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</si>
  <si>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</si>
  <si>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</si>
  <si>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</si>
  <si>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</si>
  <si>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</si>
  <si>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</si>
  <si>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</si>
  <si>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</si>
  <si>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</si>
  <si>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</si>
  <si>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</si>
  <si>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</si>
  <si>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</si>
  <si>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</si>
  <si>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</si>
  <si>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</si>
  <si>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</si>
  <si>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</si>
  <si>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</si>
  <si>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</si>
  <si>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</si>
  <si>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</si>
  <si>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</si>
  <si>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</si>
  <si>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</si>
  <si>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</si>
  <si>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</si>
  <si>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</si>
  <si>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</si>
  <si>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</si>
  <si>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</si>
  <si>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</si>
  <si>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</si>
  <si>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</si>
  <si>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</si>
  <si>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</si>
  <si>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</si>
  <si>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</si>
  <si>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</si>
  <si>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</si>
  <si>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</si>
  <si>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</si>
  <si>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</si>
  <si>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</si>
  <si>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</si>
  <si>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</si>
  <si>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</si>
  <si>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</si>
  <si>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</si>
  <si>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</si>
  <si>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</si>
  <si>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</si>
  <si>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</si>
  <si>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</si>
  <si>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</si>
  <si>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</si>
  <si>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</si>
  <si>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</si>
  <si>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</si>
  <si>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</si>
  <si>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</si>
  <si>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</si>
  <si>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</si>
  <si>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</si>
  <si>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</si>
  <si>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</si>
  <si>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</si>
  <si>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</si>
  <si>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</si>
  <si>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</si>
  <si>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</si>
  <si>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</si>
  <si>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</si>
  <si>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</si>
  <si>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</si>
  <si>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</si>
  <si>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</si>
  <si>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</si>
  <si>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</si>
  <si>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</si>
  <si>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</si>
  <si>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</si>
  <si>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</si>
  <si>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</si>
  <si>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</si>
  <si>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</si>
  <si>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</si>
  <si>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</si>
  <si>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</si>
  <si>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</si>
  <si>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</si>
  <si>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</si>
  <si>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</si>
  <si>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</si>
  <si>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</si>
  <si>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</si>
  <si>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</si>
  <si>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</si>
  <si>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</si>
  <si>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</si>
  <si>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</si>
  <si>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</si>
  <si>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</si>
  <si>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</si>
  <si>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</si>
  <si>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</si>
  <si>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</si>
  <si>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</si>
  <si>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</si>
  <si>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</si>
  <si>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</si>
  <si>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</si>
  <si>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</si>
  <si>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</si>
  <si>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</si>
  <si>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</si>
  <si>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</si>
  <si>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</si>
  <si>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</si>
  <si>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</si>
  <si>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</si>
  <si>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</si>
  <si>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</si>
  <si>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</si>
  <si>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</si>
  <si>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</si>
  <si>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</si>
  <si>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</si>
  <si>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</si>
  <si>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</si>
  <si>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</si>
  <si>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</si>
  <si>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</si>
  <si>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</si>
  <si>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</si>
  <si>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</si>
  <si>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</si>
  <si>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</si>
  <si>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</si>
  <si>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</si>
  <si>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</si>
  <si>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</si>
  <si>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</si>
  <si>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</si>
  <si>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</si>
  <si>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</si>
  <si>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</si>
  <si>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</si>
  <si>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</si>
  <si>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</si>
  <si>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</si>
  <si>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</si>
  <si>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</si>
  <si>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</si>
  <si>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</si>
  <si>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</si>
  <si>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</si>
  <si>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</si>
  <si>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</si>
  <si>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</si>
  <si>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</si>
  <si>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</si>
  <si>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</si>
  <si>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</si>
  <si>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</si>
  <si>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</si>
  <si>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</si>
  <si>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</si>
  <si>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</si>
  <si>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</si>
  <si>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</si>
  <si>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</si>
  <si>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</si>
  <si>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</si>
  <si>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</si>
  <si>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</si>
  <si>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</si>
  <si>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</si>
  <si>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</si>
  <si>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</si>
  <si>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</si>
  <si>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</si>
  <si>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</si>
  <si>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</si>
  <si>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</si>
  <si>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</si>
  <si>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</si>
  <si>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</si>
  <si>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</si>
  <si>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</si>
  <si>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</si>
  <si>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</si>
  <si>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</si>
  <si>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</si>
  <si>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</si>
  <si>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</si>
  <si>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</si>
  <si>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</si>
  <si>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</si>
  <si>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</si>
  <si>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</si>
  <si>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</si>
  <si>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</si>
  <si>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</si>
  <si>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</si>
  <si>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</si>
  <si>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</si>
  <si>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</si>
  <si>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</si>
  <si>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</si>
  <si>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</si>
  <si>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</si>
  <si>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</si>
  <si>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</si>
  <si>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</si>
  <si>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</si>
  <si>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</si>
  <si>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</si>
  <si>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</si>
  <si>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</si>
  <si>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</si>
  <si>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</si>
  <si>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</si>
  <si>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</si>
  <si>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</si>
  <si>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</si>
  <si>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</si>
  <si>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</si>
  <si>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</si>
  <si>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</si>
  <si>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</si>
  <si>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</si>
  <si>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</si>
  <si>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</si>
  <si>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</si>
  <si>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</si>
  <si>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</si>
  <si>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</si>
  <si>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</si>
  <si>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</si>
  <si>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</si>
  <si>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</si>
  <si>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</si>
  <si>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</si>
  <si>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</si>
  <si>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</si>
  <si>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</si>
  <si>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</si>
  <si>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</si>
  <si>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</si>
  <si>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</si>
  <si>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</si>
  <si>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</si>
  <si>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</si>
  <si>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</si>
  <si>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</si>
  <si>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</si>
  <si>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</si>
  <si>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</si>
  <si>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</si>
  <si>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</si>
  <si>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</si>
  <si>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</si>
  <si>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</si>
  <si>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</si>
  <si>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</si>
  <si>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</si>
  <si>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</si>
  <si>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</si>
  <si>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</si>
  <si>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</si>
  <si>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</si>
  <si>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</si>
  <si>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</si>
  <si>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</si>
  <si>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</si>
  <si>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</si>
  <si>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</si>
  <si>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</si>
  <si>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</si>
  <si>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</si>
  <si>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</si>
  <si>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</si>
  <si>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</si>
  <si>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</si>
  <si>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</si>
  <si>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</si>
  <si>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</si>
  <si>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</si>
  <si>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</si>
  <si>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</si>
  <si>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</si>
  <si>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</si>
  <si>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</si>
  <si>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</si>
  <si>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</si>
  <si>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</si>
  <si>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</si>
  <si>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</si>
  <si>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</si>
  <si>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</si>
  <si>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</si>
  <si>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</si>
  <si>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</si>
  <si>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</si>
  <si>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</si>
  <si>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</si>
  <si>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</si>
  <si>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</si>
  <si>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</si>
  <si>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</si>
  <si>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</si>
  <si>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</si>
  <si>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</si>
  <si>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</si>
  <si>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</si>
  <si>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</si>
  <si>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</si>
  <si>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</si>
  <si>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</si>
  <si>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</si>
  <si>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</si>
  <si>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</si>
  <si>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</si>
  <si>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</si>
  <si>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</si>
  <si>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</si>
  <si>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</si>
  <si>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</si>
  <si>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</si>
  <si>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</si>
  <si>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</si>
  <si>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</si>
  <si>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</si>
  <si>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</si>
  <si>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</si>
  <si>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</si>
  <si>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</si>
  <si>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</si>
  <si>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</si>
  <si>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</si>
  <si>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</si>
  <si>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</si>
  <si>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</si>
  <si>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</si>
  <si>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</si>
  <si>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</si>
  <si>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</si>
  <si>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</si>
  <si>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</si>
  <si>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</si>
  <si>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</si>
  <si>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</si>
  <si>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</si>
  <si>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</si>
  <si>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</si>
  <si>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</si>
  <si>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</si>
  <si>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</si>
  <si>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</si>
  <si>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</si>
  <si>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</si>
  <si>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</si>
  <si>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</si>
  <si>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</si>
  <si>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</si>
  <si>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</si>
  <si>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</si>
  <si>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</si>
  <si>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</si>
  <si>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</si>
  <si>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</si>
  <si>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</si>
  <si>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</si>
  <si>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</si>
  <si>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</si>
  <si>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</si>
  <si>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</si>
  <si>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</si>
  <si>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</si>
  <si>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</si>
  <si>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</si>
  <si>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</si>
  <si>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</si>
  <si>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</si>
  <si>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</si>
  <si>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</si>
  <si>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</si>
  <si>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</si>
  <si>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</si>
  <si>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</si>
  <si>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</si>
  <si>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</si>
  <si>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</si>
  <si>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</si>
  <si>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</si>
  <si>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</si>
  <si>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</si>
  <si>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</si>
  <si>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</si>
  <si>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</si>
  <si>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</si>
  <si>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</si>
  <si>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</si>
  <si>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</si>
  <si>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</si>
  <si>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</si>
  <si>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</si>
  <si>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</si>
  <si>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</si>
  <si>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</si>
  <si>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</si>
  <si>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</si>
  <si>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</si>
  <si>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</si>
  <si>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</si>
  <si>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</si>
  <si>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</si>
  <si>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</si>
  <si>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</si>
  <si>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</si>
  <si>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</si>
  <si>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</si>
  <si>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</si>
  <si>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</si>
  <si>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</si>
  <si>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</si>
  <si>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</si>
  <si>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</si>
  <si>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</si>
  <si>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</si>
  <si>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</si>
  <si>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</si>
  <si>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</si>
  <si>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</si>
  <si>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</si>
  <si>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</si>
  <si>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</si>
  <si>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</si>
  <si>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</si>
  <si>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</si>
  <si>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</si>
  <si>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</si>
  <si>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</si>
  <si>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</si>
  <si>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</si>
  <si>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</si>
  <si>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</si>
  <si>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</si>
  <si>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</si>
  <si>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</si>
  <si>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</si>
  <si>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</si>
  <si>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</si>
  <si>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</si>
  <si>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</si>
  <si>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</si>
  <si>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</si>
  <si>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</si>
  <si>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</si>
  <si>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</si>
  <si>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</si>
  <si>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</si>
  <si>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</si>
  <si>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</si>
  <si>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</si>
  <si>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</si>
  <si>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</si>
  <si>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</si>
  <si>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</si>
  <si>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</si>
  <si>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</si>
  <si>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</si>
  <si>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</si>
  <si>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</si>
  <si>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</si>
  <si>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</si>
  <si>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</si>
  <si>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</si>
  <si>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</si>
  <si>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</si>
  <si>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</si>
  <si>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</si>
  <si>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</si>
  <si>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</si>
  <si>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</si>
  <si>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</si>
  <si>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</si>
  <si>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</si>
  <si>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</si>
  <si>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</si>
  <si>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</si>
  <si>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</si>
  <si>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</si>
  <si>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</si>
  <si>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</si>
  <si>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</si>
  <si>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</si>
  <si>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</si>
  <si>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</si>
  <si>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</si>
  <si>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</si>
  <si>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</si>
  <si>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</si>
  <si>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</si>
  <si>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</si>
  <si>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</si>
  <si>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</si>
  <si>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</si>
  <si>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</si>
  <si>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</si>
  <si>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</si>
  <si>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</si>
  <si>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</si>
  <si>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</si>
  <si>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</si>
  <si>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</si>
  <si>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</si>
  <si>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</si>
  <si>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</si>
  <si>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</si>
  <si>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</si>
  <si>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</si>
  <si>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</si>
  <si>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</si>
  <si>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</si>
  <si>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</si>
  <si>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</si>
  <si>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</si>
  <si>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</si>
  <si>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</si>
  <si>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</si>
  <si>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</si>
  <si>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</si>
  <si>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</si>
  <si>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</si>
  <si>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</si>
  <si>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</si>
  <si>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</si>
  <si>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</si>
  <si>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</si>
  <si>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</si>
  <si>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</si>
  <si>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</si>
  <si>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</si>
  <si>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</si>
  <si>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</si>
  <si>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</si>
  <si>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</si>
  <si>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</si>
  <si>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</si>
  <si>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</si>
  <si>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</si>
  <si>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</si>
  <si>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</si>
  <si>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</si>
  <si>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</si>
  <si>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</si>
  <si>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</si>
  <si>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</si>
  <si>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</si>
  <si>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</si>
  <si>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</si>
  <si>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</si>
  <si>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</si>
  <si>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</si>
  <si>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</si>
  <si>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</si>
  <si>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</si>
  <si>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</si>
  <si>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</si>
  <si>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</si>
  <si>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</si>
  <si>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</si>
  <si>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</si>
  <si>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</si>
  <si>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</si>
  <si>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</si>
  <si>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</si>
  <si>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</si>
  <si>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</si>
  <si>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</si>
  <si>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</si>
  <si>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</si>
  <si>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</si>
  <si>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</si>
  <si>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</si>
  <si>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</si>
  <si>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</si>
  <si>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</si>
  <si>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</si>
  <si>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</si>
  <si>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</si>
  <si>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</si>
  <si>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</si>
  <si>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</si>
  <si>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</si>
  <si>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</si>
  <si>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</si>
  <si>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</si>
  <si>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</si>
  <si>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</si>
  <si>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</si>
  <si>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</si>
  <si>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</si>
  <si>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</si>
  <si>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</si>
  <si>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</si>
  <si>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</si>
  <si>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</si>
  <si>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</si>
  <si>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</si>
  <si>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</si>
  <si>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</si>
  <si>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</si>
  <si>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</si>
  <si>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</si>
  <si>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</si>
  <si>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</si>
  <si>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</si>
  <si>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</si>
  <si>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</si>
  <si>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</si>
  <si>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</si>
  <si>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</si>
  <si>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</si>
  <si>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</si>
  <si>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</si>
  <si>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</si>
  <si>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</si>
  <si>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</si>
  <si>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</si>
  <si>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</si>
  <si>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</si>
  <si>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</si>
  <si>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</si>
  <si>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</si>
  <si>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</si>
  <si>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</si>
  <si>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</si>
  <si>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</si>
  <si>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</si>
  <si>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</si>
  <si>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</si>
  <si>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</si>
  <si>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</si>
  <si>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</si>
  <si>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</si>
  <si>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</si>
  <si>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</si>
  <si>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</si>
  <si>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</si>
  <si>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</si>
  <si>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</si>
  <si>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</si>
  <si>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</si>
  <si>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</si>
  <si>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</si>
  <si>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</si>
  <si>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</si>
  <si>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</si>
  <si>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</si>
  <si>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</si>
  <si>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</si>
  <si>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</si>
  <si>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</si>
  <si>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</si>
  <si>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</si>
  <si>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</si>
  <si>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</si>
  <si>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</si>
  <si>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</si>
  <si>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</si>
  <si>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</si>
  <si>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</si>
  <si>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</si>
  <si>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</si>
  <si>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</si>
  <si>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</si>
  <si>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</si>
  <si>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</si>
  <si>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</si>
  <si>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</si>
  <si>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</si>
  <si>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</si>
  <si>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</si>
  <si>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</si>
  <si>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</si>
  <si>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</si>
  <si>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</si>
  <si>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</si>
  <si>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</si>
  <si>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</si>
  <si>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</si>
  <si>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</si>
  <si>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</si>
  <si>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</si>
  <si>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</si>
  <si>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</si>
  <si>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</si>
  <si>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</si>
  <si>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</si>
  <si>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</si>
  <si>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</si>
  <si>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</si>
  <si>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</si>
  <si>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</si>
  <si>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</si>
  <si>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</si>
  <si>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</si>
  <si>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</si>
  <si>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</si>
  <si>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</si>
  <si>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</si>
  <si>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</si>
  <si>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</si>
  <si>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</si>
  <si>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</si>
  <si>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</si>
  <si>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</si>
  <si>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</si>
  <si>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</si>
  <si>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</si>
  <si>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</si>
  <si>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</si>
  <si>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</si>
  <si>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</si>
  <si>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</si>
  <si>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</si>
  <si>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</si>
  <si>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</si>
  <si>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</si>
  <si>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</si>
  <si>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</si>
  <si>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</si>
  <si>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</si>
  <si>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</si>
  <si>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</si>
  <si>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</si>
  <si>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</si>
  <si>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</si>
  <si>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</si>
  <si>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</si>
  <si>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</si>
  <si>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</si>
  <si>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</si>
  <si>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</si>
  <si>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</si>
  <si>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</si>
  <si>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</si>
  <si>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</si>
  <si>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</si>
  <si>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</si>
  <si>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</si>
  <si>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</si>
  <si>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</si>
  <si>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</si>
  <si>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</si>
  <si>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</si>
  <si>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</si>
  <si>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</si>
  <si>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</si>
  <si>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</si>
  <si>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</si>
  <si>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</si>
  <si>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</si>
  <si>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</si>
  <si>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</si>
  <si>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</si>
  <si>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</si>
  <si>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</si>
  <si>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</si>
  <si>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</si>
  <si>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</si>
  <si>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</si>
  <si>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</si>
  <si>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</si>
  <si>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</si>
  <si>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</si>
  <si>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</si>
  <si>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</si>
  <si>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</si>
  <si>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</si>
  <si>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</si>
  <si>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</si>
  <si>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</si>
  <si>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</si>
  <si>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</si>
  <si>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</si>
  <si>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</si>
  <si>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</si>
  <si>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</si>
  <si>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</si>
  <si>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</si>
  <si>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</si>
  <si>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</si>
  <si>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</si>
  <si>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</si>
  <si>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</si>
  <si>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</si>
  <si>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</si>
  <si>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</si>
  <si>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</si>
  <si>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</si>
  <si>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</si>
  <si>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</si>
  <si>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</si>
  <si>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</si>
  <si>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</si>
  <si>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</si>
  <si>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</si>
  <si>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</si>
  <si>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</si>
  <si>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</si>
  <si>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</si>
  <si>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</si>
  <si>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</si>
  <si>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</si>
  <si>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</si>
  <si>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</si>
  <si>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</si>
  <si>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</si>
  <si>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</si>
  <si>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</si>
  <si>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</si>
  <si>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</si>
  <si>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</si>
  <si>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</si>
  <si>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</si>
  <si>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</si>
  <si>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</si>
  <si>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</si>
  <si>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</si>
  <si>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</si>
  <si>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</si>
  <si>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</si>
  <si>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</si>
  <si>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</si>
  <si>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</si>
  <si>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</si>
  <si>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</si>
  <si>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</si>
  <si>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</si>
  <si>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</si>
  <si>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</si>
  <si>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</si>
  <si>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</si>
  <si>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</si>
  <si>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</si>
  <si>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</si>
  <si>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</si>
  <si>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</si>
  <si>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</si>
  <si>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</si>
  <si>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</si>
  <si>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</si>
  <si>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</si>
  <si>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</si>
  <si>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</si>
  <si>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</si>
  <si>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</si>
  <si>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</si>
  <si>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</si>
  <si>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</si>
  <si>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</si>
  <si>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</si>
  <si>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</si>
  <si>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</si>
  <si>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</si>
  <si>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</si>
  <si>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</si>
  <si>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</si>
  <si>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</si>
  <si>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</si>
  <si>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</si>
  <si>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</si>
  <si>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</si>
  <si>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</si>
  <si>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</si>
  <si>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</si>
  <si>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</si>
  <si>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</si>
  <si>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</si>
  <si>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</si>
  <si>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</si>
  <si>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</si>
  <si>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</si>
  <si>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</si>
  <si>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</si>
  <si>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</si>
  <si>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</si>
  <si>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</si>
  <si>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</si>
  <si>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</si>
  <si>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</si>
  <si>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</si>
  <si>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</si>
  <si>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</si>
  <si>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</si>
  <si>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</si>
  <si>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</si>
  <si>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</si>
  <si>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</si>
  <si>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</si>
  <si>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</si>
  <si>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</si>
  <si>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</si>
  <si>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</si>
  <si>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</si>
  <si>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</si>
  <si>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</si>
  <si>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</si>
  <si>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</si>
  <si>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</si>
  <si>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</si>
  <si>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</si>
  <si>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</si>
  <si>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</si>
  <si>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</si>
  <si>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</si>
  <si>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</si>
  <si>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</si>
  <si>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</si>
  <si>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</si>
  <si>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</si>
  <si>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</si>
  <si>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</si>
  <si>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</si>
  <si>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</si>
  <si>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</si>
  <si>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</si>
  <si>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</si>
  <si>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</si>
  <si>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</si>
  <si>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</si>
  <si>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</si>
  <si>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</si>
  <si>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</si>
  <si>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</si>
  <si>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</si>
  <si>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</si>
  <si>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</si>
  <si>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</si>
  <si>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</si>
  <si>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</si>
  <si>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</si>
  <si>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</si>
  <si>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</si>
  <si>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</si>
  <si>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</si>
  <si>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</si>
  <si>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</si>
  <si>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</si>
  <si>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</si>
  <si>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</si>
  <si>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</si>
  <si>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</si>
  <si>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</si>
  <si>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</si>
  <si>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</si>
  <si>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</si>
  <si>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</si>
  <si>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</si>
  <si>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</si>
  <si>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</si>
  <si>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</si>
  <si>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</si>
  <si>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</si>
  <si>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</si>
  <si>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</si>
  <si>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</si>
  <si>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</si>
  <si>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</si>
  <si>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</si>
  <si>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</si>
  <si>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</si>
  <si>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</si>
  <si>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</si>
  <si>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</si>
  <si>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</si>
  <si>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</si>
  <si>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</si>
  <si>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</si>
  <si>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</si>
  <si>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</si>
  <si>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</si>
  <si>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</si>
  <si>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</si>
  <si>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</si>
  <si>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</si>
  <si>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</si>
  <si>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</si>
  <si>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</si>
  <si>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</si>
  <si>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</si>
  <si>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</si>
  <si>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</si>
  <si>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</si>
  <si>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</si>
  <si>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</si>
  <si>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</si>
  <si>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</si>
  <si>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</si>
  <si>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</si>
  <si>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</si>
  <si>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</si>
  <si>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</si>
  <si>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</si>
  <si>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</si>
  <si>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</si>
  <si>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</si>
  <si>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</si>
  <si>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</si>
  <si>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</si>
  <si>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</si>
  <si>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</si>
  <si>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</si>
  <si>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</si>
  <si>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</si>
  <si>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</si>
  <si>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</si>
  <si>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</si>
  <si>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</si>
  <si>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</si>
  <si>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</si>
  <si>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</si>
  <si>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</si>
  <si>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</si>
  <si>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</si>
  <si>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</si>
  <si>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</si>
  <si>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</si>
  <si>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</si>
  <si>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</si>
  <si>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</si>
  <si>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</si>
  <si>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</si>
  <si>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</si>
  <si>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</si>
  <si>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</si>
  <si>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</si>
  <si>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</si>
  <si>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</si>
  <si>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</si>
  <si>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</si>
  <si>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</si>
  <si>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</si>
  <si>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</si>
  <si>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</si>
  <si>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</si>
  <si>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</si>
  <si>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</si>
  <si>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</si>
  <si>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</si>
  <si>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</si>
  <si>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</si>
  <si>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</si>
  <si>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</si>
  <si>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</si>
  <si>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</si>
  <si>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</si>
  <si>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</si>
  <si>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</si>
  <si>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</si>
  <si>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</si>
  <si>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</si>
  <si>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</si>
  <si>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</si>
  <si>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</si>
  <si>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</si>
  <si>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</si>
  <si>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</si>
  <si>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</si>
  <si>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</si>
  <si>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</si>
  <si>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</si>
  <si>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</si>
  <si>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</si>
  <si>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</si>
  <si>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</si>
  <si>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</si>
  <si>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</si>
  <si>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</si>
  <si>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</si>
  <si>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</si>
  <si>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</si>
  <si>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</si>
  <si>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</si>
  <si>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</si>
  <si>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</si>
  <si>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</si>
  <si>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</si>
  <si>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</si>
  <si>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</si>
  <si>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</si>
  <si>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</si>
  <si>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</si>
  <si>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</si>
  <si>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</si>
  <si>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</si>
  <si>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</si>
  <si>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</si>
  <si>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</si>
  <si>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</si>
  <si>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</si>
  <si>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</si>
  <si>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</si>
  <si>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</si>
  <si>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</si>
  <si>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</si>
  <si>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</si>
  <si>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</si>
  <si>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</si>
  <si>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</si>
  <si>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</si>
  <si>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</si>
  <si>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</si>
  <si>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</si>
  <si>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</si>
  <si>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</si>
  <si>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</si>
  <si>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</si>
  <si>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</si>
  <si>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</si>
  <si>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</si>
  <si>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</si>
  <si>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</si>
  <si>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</si>
  <si>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</si>
  <si>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</si>
  <si>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</si>
  <si>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</si>
  <si>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</si>
  <si>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</si>
  <si>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</si>
  <si>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</si>
  <si>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</si>
  <si>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</si>
  <si>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</si>
  <si>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</si>
  <si>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</si>
  <si>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</si>
  <si>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</si>
  <si>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</si>
  <si>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</si>
  <si>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</si>
  <si>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</si>
  <si>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</si>
  <si>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</si>
  <si>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</si>
  <si>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</si>
  <si>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</si>
  <si>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</si>
  <si>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</si>
  <si>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</si>
  <si>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</si>
  <si>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</si>
  <si>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</si>
  <si>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</si>
  <si>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</si>
  <si>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</si>
  <si>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</si>
  <si>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</si>
  <si>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</si>
  <si>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</si>
  <si>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</si>
  <si>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</si>
  <si>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</si>
  <si>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</si>
  <si>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</si>
  <si>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</si>
  <si>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</si>
  <si>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</si>
  <si>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</si>
  <si>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</si>
  <si>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</si>
  <si>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</si>
  <si>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</si>
  <si>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</si>
  <si>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</si>
  <si>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</si>
  <si>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</si>
  <si>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</si>
  <si>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</si>
  <si>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</si>
  <si>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</si>
  <si>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</si>
  <si>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</si>
  <si>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</si>
  <si>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</si>
  <si>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</si>
  <si>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</si>
  <si>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</si>
  <si>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</si>
  <si>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</si>
  <si>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</si>
  <si>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</si>
  <si>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</si>
  <si>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</si>
  <si>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</si>
  <si>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</si>
  <si>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</si>
  <si>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</si>
  <si>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</si>
  <si>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</si>
  <si>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</si>
  <si>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</si>
  <si>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</si>
  <si>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</si>
  <si>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</si>
  <si>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</si>
  <si>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</si>
  <si>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</si>
  <si>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</si>
  <si>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</si>
  <si>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</si>
  <si>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</si>
  <si>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</si>
  <si>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</si>
  <si>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</si>
  <si>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</si>
  <si>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</si>
  <si>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</si>
  <si>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</si>
  <si>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</si>
  <si>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</si>
  <si>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</si>
  <si>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</si>
  <si>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</si>
  <si>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</si>
  <si>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</si>
  <si>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</si>
  <si>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</si>
  <si>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</si>
  <si>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</si>
  <si>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</si>
  <si>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</si>
  <si>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</si>
  <si>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</si>
  <si>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</si>
  <si>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</si>
  <si>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</si>
  <si>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</si>
  <si>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</si>
  <si>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</si>
  <si>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</si>
  <si>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</si>
  <si>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</si>
  <si>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</si>
  <si>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</si>
  <si>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</si>
  <si>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</si>
  <si>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</si>
  <si>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</si>
  <si>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</si>
  <si>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</si>
  <si>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</si>
  <si>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</si>
  <si>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</si>
  <si>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</si>
  <si>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</si>
  <si>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</si>
  <si>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</si>
  <si>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</si>
  <si>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</si>
  <si>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</si>
  <si>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</si>
  <si>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</si>
  <si>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</si>
  <si>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</si>
  <si>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</si>
  <si>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</si>
  <si>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</si>
  <si>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</si>
  <si>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</si>
  <si>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</si>
  <si>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</si>
  <si>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</si>
  <si>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</si>
  <si>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</si>
  <si>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</si>
  <si>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</si>
  <si>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</si>
  <si>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</si>
  <si>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</si>
  <si>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</si>
  <si>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</si>
  <si>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</si>
  <si>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</si>
  <si>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</si>
  <si>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</si>
  <si>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</si>
  <si>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</si>
  <si>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</si>
  <si>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</si>
  <si>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</si>
  <si>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</si>
  <si>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</si>
  <si>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</si>
  <si>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</si>
  <si>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</si>
  <si>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</si>
  <si>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</si>
  <si>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</si>
  <si>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</si>
  <si>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</si>
  <si>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</si>
  <si>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</si>
  <si>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</si>
  <si>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</si>
  <si>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</si>
  <si>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</si>
  <si>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</si>
  <si>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</si>
  <si>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</si>
  <si>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</si>
  <si>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</si>
  <si>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</si>
  <si>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</si>
  <si>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</si>
  <si>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</si>
  <si>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</si>
  <si>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</si>
  <si>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</si>
  <si>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</si>
  <si>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</si>
  <si>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</si>
  <si>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</si>
  <si>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</si>
  <si>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</si>
  <si>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</si>
  <si>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</si>
  <si>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</si>
  <si>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</si>
  <si>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</si>
  <si>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</si>
  <si>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</si>
  <si>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</si>
  <si>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</si>
  <si>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</si>
  <si>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</si>
  <si>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</si>
  <si>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</si>
  <si>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</si>
  <si>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</si>
  <si>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</si>
  <si>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</si>
  <si>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</si>
  <si>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</si>
  <si>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</si>
  <si>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</si>
  <si>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</si>
  <si>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</si>
  <si>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</si>
  <si>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</si>
  <si>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</si>
  <si>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</si>
  <si>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</si>
  <si>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</si>
  <si>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</si>
  <si>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</si>
  <si>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</si>
  <si>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</si>
  <si>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</si>
  <si>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</si>
  <si>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</si>
  <si>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</si>
  <si>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</si>
  <si>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</si>
  <si>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</si>
  <si>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</si>
  <si>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</si>
  <si>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</si>
  <si>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</si>
  <si>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</si>
  <si>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</si>
  <si>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</si>
  <si>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</si>
  <si>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</si>
  <si>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</si>
  <si>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</si>
  <si>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</si>
  <si>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</si>
  <si>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</si>
  <si>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</si>
  <si>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</si>
  <si>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</si>
  <si>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</si>
  <si>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</si>
  <si>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</si>
  <si>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</si>
  <si>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</si>
  <si>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</si>
  <si>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</si>
  <si>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</si>
  <si>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</si>
  <si>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</si>
  <si>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</si>
  <si>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</si>
  <si>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</si>
  <si>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</si>
  <si>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</si>
  <si>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</si>
  <si>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</si>
  <si>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</si>
  <si>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</si>
  <si>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</si>
  <si>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</si>
  <si>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</si>
  <si>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</si>
  <si>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</si>
  <si>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</si>
  <si>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</si>
  <si>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</si>
  <si>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</si>
  <si>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</si>
  <si>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</si>
  <si>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</si>
  <si>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</si>
  <si>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</si>
  <si>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</si>
  <si>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</si>
  <si>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</si>
  <si>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</si>
  <si>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</si>
  <si>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</si>
  <si>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</si>
  <si>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</si>
  <si>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</si>
  <si>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</si>
  <si>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</si>
  <si>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</si>
  <si>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</si>
  <si>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</si>
  <si>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</si>
  <si>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</si>
  <si>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</si>
  <si>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</si>
  <si>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</si>
  <si>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</si>
  <si>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</si>
  <si>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</si>
  <si>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</si>
  <si>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</si>
  <si>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</si>
  <si>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</si>
  <si>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</si>
  <si>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</si>
  <si>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</si>
  <si>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</si>
  <si>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</si>
  <si>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</si>
  <si>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</si>
  <si>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</si>
  <si>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</si>
  <si>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</si>
  <si>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</si>
  <si>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</si>
  <si>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</si>
  <si>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</si>
  <si>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</si>
  <si>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</si>
  <si>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</si>
  <si>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</si>
  <si>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</si>
  <si>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</si>
  <si>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</si>
  <si>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</si>
  <si>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</si>
  <si>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</si>
  <si>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</si>
  <si>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</si>
  <si>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</si>
  <si>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</si>
  <si>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</si>
  <si>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</si>
  <si>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</si>
  <si>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</si>
  <si>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</si>
  <si>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</si>
  <si>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</si>
  <si>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</si>
  <si>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</si>
  <si>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</si>
  <si>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</si>
  <si>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</si>
  <si>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</si>
  <si>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</si>
  <si>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</si>
  <si>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</si>
  <si>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</si>
  <si>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</si>
  <si>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</si>
  <si>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</si>
  <si>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</si>
  <si>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</si>
  <si>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</si>
  <si>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</si>
  <si>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</si>
  <si>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</si>
  <si>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</si>
  <si>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</si>
  <si>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</si>
  <si>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</si>
  <si>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</si>
  <si>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</si>
  <si>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</si>
  <si>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</si>
  <si>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</si>
  <si>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</si>
  <si>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</si>
  <si>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</si>
  <si>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</si>
  <si>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</si>
  <si>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</si>
  <si>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</si>
  <si>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</si>
  <si>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</si>
  <si>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</si>
  <si>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</si>
  <si>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</si>
  <si>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</si>
  <si>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</si>
  <si>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</si>
  <si>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</si>
  <si>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</si>
  <si>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</si>
  <si>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</si>
  <si>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</si>
  <si>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</si>
  <si>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</si>
  <si>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</si>
  <si>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</si>
  <si>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</si>
  <si>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</si>
  <si>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</si>
  <si>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</si>
  <si>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</si>
  <si>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</si>
  <si>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</si>
  <si>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</si>
  <si>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</si>
  <si>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</si>
  <si>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</si>
  <si>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</si>
  <si>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</si>
  <si>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</si>
  <si>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</si>
  <si>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</si>
  <si>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</si>
  <si>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</si>
  <si>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</si>
  <si>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</si>
  <si>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</si>
  <si>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</si>
  <si>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</si>
  <si>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</si>
  <si>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</si>
  <si>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</si>
  <si>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</si>
  <si>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</si>
  <si>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</si>
  <si>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</si>
  <si>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</si>
  <si>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</si>
  <si>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</si>
  <si>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</si>
  <si>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</si>
  <si>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</si>
  <si>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</si>
  <si>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</si>
  <si>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</si>
  <si>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</si>
  <si>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</si>
  <si>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</si>
  <si>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</si>
  <si>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</si>
  <si>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</si>
  <si>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</si>
  <si>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</si>
  <si>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</si>
  <si>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</si>
  <si>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</si>
  <si>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</si>
  <si>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</si>
  <si>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</si>
  <si>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</si>
  <si>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</si>
  <si>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</si>
  <si>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</si>
  <si>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</si>
  <si>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</si>
  <si>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</si>
  <si>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</si>
  <si>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</si>
  <si>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</si>
  <si>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</si>
  <si>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</si>
  <si>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</si>
  <si>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</si>
  <si>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</si>
  <si>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</si>
  <si>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</si>
  <si>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</si>
  <si>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</si>
  <si>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</si>
  <si>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</si>
  <si>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</si>
  <si>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</si>
  <si>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</si>
  <si>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</si>
  <si>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</si>
  <si>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</si>
  <si>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</si>
  <si>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</si>
  <si>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</si>
  <si>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</si>
  <si>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</si>
  <si>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</si>
  <si>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</si>
  <si>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</si>
  <si>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</si>
  <si>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</si>
  <si>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</si>
  <si>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</si>
  <si>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</si>
  <si>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</si>
  <si>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</si>
  <si>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</si>
  <si>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</si>
  <si>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</si>
  <si>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</si>
  <si>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</si>
  <si>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</si>
  <si>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</si>
  <si>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</si>
  <si>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</si>
  <si>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</si>
  <si>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</si>
  <si>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</si>
  <si>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</si>
  <si>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</si>
  <si>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</si>
  <si>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</si>
  <si>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</si>
  <si>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</si>
  <si>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</si>
  <si>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</si>
  <si>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</si>
  <si>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</si>
  <si>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</si>
  <si>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</si>
  <si>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</si>
  <si>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</si>
  <si>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</si>
  <si>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</si>
  <si>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</si>
  <si>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</si>
  <si>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</si>
  <si>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</si>
  <si>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</si>
  <si>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</si>
  <si>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</si>
  <si>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</si>
  <si>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</si>
  <si>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</si>
  <si>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</si>
  <si>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</si>
  <si>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</si>
  <si>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</si>
  <si>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</si>
  <si>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</si>
  <si>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</si>
  <si>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</si>
  <si>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</si>
  <si>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</si>
  <si>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</si>
  <si>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</si>
  <si>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</si>
  <si>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</si>
  <si>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</si>
  <si>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</si>
  <si>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</si>
  <si>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</si>
  <si>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</si>
  <si>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</si>
  <si>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</si>
  <si>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</si>
  <si>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</si>
  <si>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</si>
  <si>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</si>
  <si>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</si>
  <si>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</si>
  <si>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</si>
  <si>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</si>
  <si>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</si>
  <si>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</si>
  <si>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</si>
  <si>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</si>
  <si>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</si>
  <si>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</si>
  <si>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</si>
  <si>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</si>
  <si>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</si>
  <si>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</si>
  <si>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</si>
  <si>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</si>
  <si>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</si>
  <si>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</si>
  <si>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</si>
  <si>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</si>
  <si>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</si>
  <si>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</si>
  <si>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</si>
  <si>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</si>
  <si>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</si>
  <si>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</si>
  <si>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</si>
  <si>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</si>
  <si>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</si>
  <si>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</si>
  <si>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</si>
  <si>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</si>
  <si>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</si>
  <si>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</si>
  <si>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</si>
  <si>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</si>
  <si>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</si>
  <si>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</si>
  <si>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</si>
  <si>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</si>
  <si>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</si>
  <si>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</si>
  <si>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</si>
  <si>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</si>
  <si>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</si>
  <si>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</si>
  <si>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</si>
  <si>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</si>
  <si>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</si>
  <si>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</si>
  <si>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</si>
  <si>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</si>
  <si>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</si>
  <si>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</si>
  <si>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</si>
  <si>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</si>
  <si>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</si>
  <si>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</si>
  <si>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</si>
  <si>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</si>
  <si>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</si>
  <si>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</si>
  <si>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</si>
  <si>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</si>
  <si>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</si>
  <si>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</si>
  <si>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</si>
  <si>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</si>
  <si>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</si>
  <si>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</si>
  <si>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</si>
  <si>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</si>
  <si>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</si>
  <si>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</si>
  <si>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</si>
  <si>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</si>
  <si>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</si>
  <si>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</si>
  <si>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</si>
  <si>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</si>
  <si>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</si>
  <si>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</si>
  <si>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</si>
  <si>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</si>
  <si>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</si>
  <si>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</si>
  <si>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</si>
  <si>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</si>
  <si>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</si>
  <si>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</si>
  <si>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</si>
  <si>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</si>
  <si>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</si>
  <si>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</si>
  <si>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</si>
  <si>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</si>
  <si>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</si>
  <si>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</si>
  <si>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</si>
  <si>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</si>
  <si>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</si>
  <si>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</si>
  <si>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</si>
  <si>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</si>
  <si>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</si>
  <si>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</si>
  <si>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</si>
  <si>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</si>
  <si>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</si>
  <si>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</si>
  <si>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</si>
  <si>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</si>
  <si>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</si>
  <si>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</si>
  <si>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</si>
  <si>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</si>
  <si>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</si>
  <si>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</si>
  <si>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</si>
  <si>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</si>
  <si>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</si>
  <si>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</si>
  <si>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</si>
  <si>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</si>
  <si>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</si>
  <si>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</si>
  <si>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</si>
  <si>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</si>
  <si>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</si>
  <si>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</si>
  <si>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</si>
  <si>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</si>
  <si>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</si>
  <si>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</si>
  <si>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</si>
  <si>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</si>
  <si>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</si>
  <si>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</si>
  <si>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</si>
  <si>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</si>
  <si>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</si>
  <si>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</si>
  <si>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</si>
  <si>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</si>
  <si>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</si>
  <si>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</si>
  <si>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</si>
  <si>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</si>
  <si>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</si>
  <si>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</si>
  <si>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</si>
  <si>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</si>
  <si>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</si>
  <si>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</si>
  <si>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</si>
  <si>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</si>
  <si>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</si>
  <si>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</si>
  <si>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</si>
  <si>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</si>
  <si>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</si>
  <si>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</si>
  <si>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</si>
  <si>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</si>
  <si>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</si>
  <si>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</si>
  <si>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</si>
  <si>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</si>
  <si>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</si>
  <si>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</si>
  <si>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</si>
  <si>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</si>
  <si>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</si>
  <si>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</si>
  <si>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</si>
  <si>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</si>
  <si>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</si>
  <si>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</si>
  <si>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</si>
  <si>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</si>
  <si>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</si>
  <si>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</si>
  <si>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</si>
  <si>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</si>
  <si>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</si>
  <si>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</si>
  <si>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</si>
  <si>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</si>
  <si>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</si>
  <si>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</si>
  <si>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</si>
  <si>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</si>
  <si>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</si>
  <si>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</si>
  <si>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</si>
  <si>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</si>
  <si>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</si>
  <si>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</si>
  <si>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</si>
  <si>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</si>
  <si>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</si>
  <si>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</si>
  <si>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</si>
  <si>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</si>
  <si>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</si>
  <si>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</si>
  <si>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</si>
  <si>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</si>
  <si>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</si>
  <si>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</si>
  <si>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</si>
  <si>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</si>
  <si>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</si>
  <si>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</si>
  <si>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</si>
  <si>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</si>
  <si>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</si>
  <si>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</si>
  <si>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</si>
  <si>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</si>
  <si>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</si>
  <si>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</si>
  <si>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</si>
  <si>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</si>
  <si>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</si>
  <si>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</si>
  <si>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</si>
  <si>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</si>
  <si>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</si>
  <si>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</si>
  <si>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</si>
  <si>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</si>
  <si>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</si>
  <si>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</si>
  <si>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</si>
  <si>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</si>
  <si>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</si>
  <si>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</si>
  <si>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</si>
  <si>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</si>
  <si>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</si>
  <si>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</si>
  <si>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</si>
  <si>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</si>
  <si>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</si>
  <si>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</si>
  <si>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</si>
  <si>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</si>
  <si>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</si>
  <si>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</si>
  <si>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</si>
  <si>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</si>
  <si>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</si>
  <si>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</si>
  <si>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</si>
  <si>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</si>
  <si>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</si>
  <si>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</si>
  <si>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</si>
  <si>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</si>
  <si>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</si>
  <si>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</si>
  <si>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</si>
  <si>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</si>
  <si>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</si>
  <si>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</si>
  <si>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</si>
  <si>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</si>
  <si>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</si>
  <si>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</si>
  <si>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</si>
  <si>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</si>
  <si>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</si>
  <si>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</si>
  <si>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</si>
  <si>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</si>
  <si>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</si>
  <si>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</si>
  <si>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</si>
  <si>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</si>
  <si>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</si>
  <si>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</si>
  <si>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</si>
  <si>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</si>
  <si>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</si>
  <si>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</si>
  <si>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</si>
  <si>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</si>
  <si>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</si>
  <si>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</si>
  <si>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</si>
  <si>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</si>
  <si>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</si>
  <si>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</si>
  <si>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</si>
  <si>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</si>
  <si>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</si>
  <si>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</si>
  <si>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</si>
  <si>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</si>
  <si>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</si>
  <si>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</si>
  <si>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</si>
  <si>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</si>
  <si>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</si>
  <si>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</si>
  <si>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</si>
  <si>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</si>
  <si>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</si>
  <si>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</si>
  <si>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</si>
  <si>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</si>
  <si>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</si>
  <si>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</si>
  <si>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</si>
  <si>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</si>
  <si>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</si>
  <si>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</si>
  <si>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</si>
  <si>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</si>
  <si>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</si>
  <si>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</si>
  <si>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</si>
  <si>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</si>
  <si>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</si>
  <si>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</si>
  <si>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</si>
  <si>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</si>
  <si>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</si>
  <si>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</si>
  <si>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</si>
  <si>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</si>
  <si>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</si>
  <si>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</si>
  <si>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</si>
  <si>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</si>
  <si>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</si>
  <si>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</si>
  <si>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</si>
  <si>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</si>
  <si>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</si>
  <si>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</si>
  <si>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</si>
  <si>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</si>
  <si>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</si>
  <si>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</si>
  <si>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</si>
  <si>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</si>
  <si>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</si>
  <si>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</si>
  <si>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</si>
  <si>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</si>
  <si>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</si>
  <si>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</si>
  <si>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</si>
  <si>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</si>
  <si>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</si>
  <si>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</si>
  <si>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</si>
  <si>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</si>
  <si>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</si>
  <si>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</si>
  <si>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</si>
  <si>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</si>
  <si>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</si>
  <si>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</si>
  <si>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</si>
  <si>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</si>
  <si>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</si>
  <si>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</si>
  <si>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</si>
  <si>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</si>
  <si>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</si>
  <si>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</si>
  <si>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</si>
  <si>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</si>
  <si>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</si>
  <si>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</si>
  <si>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</si>
  <si>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</si>
  <si>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</si>
  <si>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</si>
  <si>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</si>
  <si>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</si>
  <si>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</si>
  <si>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</si>
  <si>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</si>
  <si>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</si>
  <si>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</si>
  <si>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</si>
  <si>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</si>
  <si>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</si>
  <si>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</si>
  <si>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</si>
  <si>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</si>
  <si>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</si>
  <si>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</si>
  <si>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</si>
  <si>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</si>
  <si>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</si>
  <si>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</si>
  <si>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</si>
  <si>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</si>
  <si>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</si>
  <si>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</si>
  <si>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</si>
  <si>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</si>
  <si>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</si>
  <si>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</si>
  <si>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</si>
  <si>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</si>
  <si>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</si>
  <si>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</si>
  <si>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</si>
  <si>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</si>
  <si>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</si>
  <si>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</si>
  <si>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</si>
  <si>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</si>
  <si>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</si>
  <si>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</si>
  <si>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</si>
  <si>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</si>
  <si>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</si>
  <si>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</si>
  <si>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</si>
  <si>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</si>
  <si>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</si>
  <si>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</si>
  <si>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</si>
  <si>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</si>
  <si>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</si>
  <si>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</si>
  <si>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</si>
  <si>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</si>
  <si>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</si>
  <si>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</si>
  <si>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</si>
  <si>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</si>
  <si>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</si>
  <si>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</si>
  <si>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</si>
  <si>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</si>
  <si>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</si>
  <si>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</si>
  <si>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</si>
  <si>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</si>
  <si>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</si>
  <si>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</si>
  <si>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</si>
  <si>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</si>
  <si>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</si>
  <si>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</si>
  <si>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</si>
  <si>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</si>
  <si>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</si>
  <si>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</si>
  <si>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</si>
  <si>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</si>
  <si>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</si>
  <si>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</si>
  <si>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</si>
  <si>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</si>
  <si>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</si>
  <si>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</si>
  <si>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</si>
  <si>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</si>
  <si>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</si>
  <si>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</si>
  <si>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</si>
  <si>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</si>
  <si>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</si>
  <si>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</si>
  <si>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</si>
  <si>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</si>
  <si>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</si>
  <si>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</si>
  <si>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</si>
  <si>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</si>
  <si>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</si>
  <si>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</si>
  <si>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</si>
  <si>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</si>
  <si>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</si>
  <si>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</si>
  <si>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</si>
  <si>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</si>
  <si>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</si>
  <si>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</si>
  <si>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</si>
  <si>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</si>
  <si>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</si>
  <si>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</si>
  <si>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</si>
  <si>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</si>
  <si>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</si>
  <si>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</si>
  <si>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</si>
  <si>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</si>
  <si>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</si>
  <si>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</si>
  <si>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</si>
  <si>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</si>
  <si>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</si>
  <si>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</si>
  <si>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</si>
  <si>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</si>
  <si>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</si>
  <si>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</si>
  <si>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</si>
  <si>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</si>
  <si>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</si>
  <si>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</si>
  <si>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</si>
  <si>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</si>
  <si>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</si>
  <si>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</si>
  <si>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</si>
  <si>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</si>
  <si>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</si>
  <si>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</si>
  <si>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</si>
  <si>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</si>
  <si>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</si>
  <si>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</si>
  <si>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</si>
  <si>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</si>
  <si>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</si>
  <si>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</si>
  <si>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</si>
  <si>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</si>
  <si>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</si>
  <si>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</si>
  <si>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</si>
  <si>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</si>
  <si>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</si>
  <si>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</si>
  <si>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</si>
  <si>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</si>
  <si>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</si>
  <si>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</si>
  <si>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</si>
  <si>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</si>
  <si>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</si>
  <si>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</si>
  <si>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</si>
  <si>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</si>
  <si>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</si>
  <si>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</si>
  <si>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</si>
  <si>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</si>
  <si>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</si>
  <si>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</si>
  <si>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</si>
  <si>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</si>
  <si>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</si>
  <si>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</si>
  <si>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</si>
  <si>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</si>
  <si>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</si>
  <si>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</si>
  <si>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</si>
  <si>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</si>
  <si>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</si>
  <si>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</si>
  <si>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</si>
  <si>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</si>
  <si>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</si>
  <si>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</si>
  <si>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</si>
  <si>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</si>
  <si>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</si>
  <si>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</si>
  <si>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</si>
  <si>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</si>
  <si>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</si>
  <si>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</si>
  <si>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</si>
  <si>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</si>
  <si>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</si>
  <si>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</si>
  <si>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</si>
  <si>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</si>
  <si>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</si>
  <si>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</si>
  <si>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</si>
  <si>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</si>
  <si>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</si>
  <si>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</si>
  <si>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</si>
  <si>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</si>
  <si>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</si>
  <si>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</si>
  <si>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</si>
  <si>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</si>
  <si>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</si>
  <si>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</si>
  <si>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</si>
  <si>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</si>
  <si>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</si>
  <si>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</si>
  <si>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</si>
  <si>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</si>
  <si>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</si>
  <si>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</si>
  <si>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</si>
  <si>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</si>
  <si>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</si>
  <si>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</si>
  <si>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</si>
  <si>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</si>
  <si>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</si>
  <si>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</si>
  <si>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</si>
  <si>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</si>
  <si>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</si>
  <si>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</si>
  <si>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</si>
  <si>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</si>
  <si>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</si>
  <si>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</si>
  <si>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</si>
  <si>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</si>
  <si>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</si>
  <si>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</si>
  <si>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</si>
  <si>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</si>
  <si>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</si>
  <si>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</si>
  <si>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</si>
  <si>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</si>
  <si>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</si>
  <si>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</si>
  <si>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</si>
  <si>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</si>
  <si>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</si>
  <si>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</si>
  <si>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</si>
  <si>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</si>
  <si>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</si>
  <si>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</si>
  <si>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</si>
  <si>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</si>
  <si>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</si>
  <si>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</si>
  <si>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</si>
  <si>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</si>
  <si>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</si>
  <si>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</si>
  <si>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</si>
  <si>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</si>
  <si>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</si>
  <si>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</si>
  <si>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</si>
  <si>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</si>
  <si>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</si>
  <si>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</si>
  <si>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</si>
  <si>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</si>
  <si>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</si>
  <si>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</si>
  <si>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</si>
  <si>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</si>
  <si>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</si>
  <si>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</si>
  <si>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</si>
  <si>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</si>
  <si>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</si>
  <si>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</si>
  <si>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</si>
  <si>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</si>
  <si>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</si>
  <si>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</si>
  <si>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</si>
  <si>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</si>
  <si>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</si>
  <si>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</si>
  <si>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</si>
  <si>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</si>
  <si>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</si>
  <si>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</si>
  <si>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</si>
  <si>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</si>
  <si>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</si>
  <si>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</si>
  <si>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</si>
  <si>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</si>
  <si>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</si>
  <si>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</si>
  <si>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</si>
  <si>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</si>
  <si>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</si>
  <si>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</si>
  <si>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</si>
  <si>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</si>
  <si>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</si>
  <si>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</si>
  <si>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</si>
  <si>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</si>
  <si>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</si>
  <si>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</si>
  <si>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</si>
  <si>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</si>
  <si>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</si>
  <si>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</si>
  <si>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</si>
  <si>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</si>
  <si>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</si>
  <si>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</si>
  <si>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</si>
  <si>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</si>
  <si>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</si>
  <si>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</si>
  <si>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</si>
  <si>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</si>
  <si>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</si>
  <si>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</si>
  <si>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</si>
  <si>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</si>
  <si>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</si>
  <si>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</si>
  <si>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</si>
  <si>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</si>
  <si>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</si>
  <si>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</si>
  <si>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</si>
  <si>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</si>
  <si>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</si>
  <si>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</si>
  <si>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</si>
  <si>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</si>
  <si>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</si>
  <si>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</si>
  <si>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</si>
  <si>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</si>
  <si>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</si>
  <si>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</si>
  <si>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</si>
  <si>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</si>
  <si>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</si>
  <si>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</si>
  <si>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</si>
  <si>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</si>
  <si>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</si>
  <si>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</si>
  <si>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</si>
  <si>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</si>
  <si>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</si>
  <si>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</si>
  <si>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</si>
  <si>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</si>
  <si>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</si>
  <si>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</si>
  <si>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</si>
  <si>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</si>
  <si>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</si>
  <si>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</si>
  <si>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</si>
  <si>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</si>
  <si>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</si>
  <si>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</si>
  <si>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</si>
  <si>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</si>
  <si>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</si>
  <si>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</si>
  <si>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</si>
  <si>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</si>
  <si>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</si>
  <si>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</si>
  <si>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</si>
  <si>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</si>
  <si>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</si>
  <si>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</si>
  <si>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</si>
  <si>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</si>
  <si>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</si>
  <si>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</si>
  <si>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</si>
  <si>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</si>
  <si>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</si>
  <si>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</si>
  <si>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</si>
  <si>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</si>
  <si>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</si>
  <si>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</si>
  <si>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</si>
  <si>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</si>
  <si>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</si>
  <si>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</si>
  <si>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</si>
  <si>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</si>
  <si>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</si>
  <si>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</si>
  <si>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</si>
  <si>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</si>
  <si>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</si>
  <si>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</si>
  <si>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</si>
  <si>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</si>
  <si>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</si>
  <si>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</si>
  <si>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</si>
  <si>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</si>
  <si>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</si>
  <si>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</si>
  <si>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</si>
  <si>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</si>
  <si>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</si>
  <si>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</si>
  <si>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</si>
  <si>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</si>
  <si>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</si>
  <si>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</si>
  <si>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</si>
  <si>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</si>
  <si>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</si>
  <si>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</si>
  <si>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</si>
  <si>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</si>
  <si>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</si>
  <si>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</si>
  <si>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</si>
  <si>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</si>
  <si>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</si>
  <si>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</si>
  <si>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</si>
  <si>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</si>
  <si>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</si>
  <si>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</si>
  <si>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</si>
  <si>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</si>
  <si>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</si>
  <si>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</si>
  <si>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</si>
  <si>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</si>
  <si>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</si>
  <si>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</si>
  <si>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</si>
  <si>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</si>
  <si>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</si>
  <si>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</si>
  <si>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</si>
  <si>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</si>
  <si>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</si>
  <si>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</si>
  <si>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</si>
  <si>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</si>
  <si>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</si>
  <si>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</si>
  <si>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</si>
  <si>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</si>
  <si>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</si>
  <si>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</si>
  <si>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</si>
  <si>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</si>
  <si>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</si>
  <si>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</si>
  <si>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</si>
  <si>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</si>
  <si>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</si>
  <si>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</si>
  <si>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</si>
  <si>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</si>
  <si>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</si>
  <si>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</si>
  <si>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</si>
  <si>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</si>
  <si>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</si>
  <si>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</si>
  <si>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</si>
  <si>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</si>
  <si>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</si>
  <si>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</si>
  <si>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</si>
  <si>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</si>
  <si>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</si>
  <si>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</si>
  <si>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</si>
  <si>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</si>
  <si>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</si>
  <si>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</si>
  <si>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</si>
  <si>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</si>
  <si>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</si>
  <si>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</si>
  <si>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</si>
  <si>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</si>
  <si>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</si>
  <si>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</si>
  <si>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</si>
  <si>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</si>
  <si>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</si>
  <si>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</si>
  <si>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</si>
  <si>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</si>
  <si>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</si>
  <si>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</si>
  <si>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</si>
  <si>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</si>
  <si>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</si>
  <si>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</si>
  <si>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</si>
  <si>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</si>
  <si>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</si>
  <si>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</si>
  <si>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</si>
  <si>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</si>
  <si>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</si>
  <si>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</si>
  <si>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</si>
  <si>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</si>
  <si>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</si>
  <si>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</si>
  <si>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</si>
  <si>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</si>
  <si>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</si>
  <si>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</si>
  <si>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</si>
  <si>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</si>
  <si>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</si>
  <si>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</si>
  <si>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</si>
  <si>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</si>
  <si>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</si>
  <si>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</si>
  <si>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</si>
  <si>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</si>
  <si>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</si>
  <si>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</si>
  <si>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</si>
  <si>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</si>
  <si>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</si>
  <si>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</si>
  <si>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</si>
  <si>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</si>
  <si>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</si>
  <si>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</si>
  <si>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</si>
  <si>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</si>
  <si>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</si>
  <si>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</si>
  <si>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</si>
  <si>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</si>
  <si>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</si>
  <si>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</si>
  <si>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</si>
  <si>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</si>
  <si>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</si>
  <si>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</si>
  <si>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</si>
  <si>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</si>
  <si>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</si>
  <si>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</si>
  <si>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</si>
  <si>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</si>
  <si>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</si>
  <si>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</si>
  <si>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</si>
  <si>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</si>
  <si>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</si>
  <si>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</si>
  <si>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</si>
  <si>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</si>
  <si>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</si>
  <si>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</si>
  <si>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</si>
  <si>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</si>
  <si>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</si>
  <si>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</si>
  <si>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</si>
  <si>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</si>
  <si>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</si>
  <si>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</si>
  <si>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</si>
  <si>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</si>
  <si>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</si>
  <si>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</si>
  <si>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</si>
  <si>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</si>
  <si>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</si>
  <si>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</si>
  <si>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</si>
  <si>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</si>
  <si>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</si>
  <si>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</si>
  <si>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</si>
  <si>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</si>
  <si>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</si>
  <si>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</si>
  <si>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</si>
  <si>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</si>
  <si>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</si>
  <si>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</si>
  <si>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</si>
  <si>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</si>
  <si>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</si>
  <si>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</si>
  <si>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</si>
  <si>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</si>
  <si>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</si>
  <si>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</si>
  <si>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</si>
  <si>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</si>
  <si>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</si>
  <si>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</si>
  <si>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</si>
  <si>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</si>
  <si>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</si>
  <si>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</si>
  <si>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</si>
  <si>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</si>
  <si>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</si>
  <si>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</si>
  <si>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</si>
  <si>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</si>
  <si>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</si>
  <si>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</si>
  <si>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</si>
  <si>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</si>
  <si>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</si>
  <si>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</si>
  <si>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</si>
  <si>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</si>
  <si>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</si>
  <si>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</si>
  <si>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</si>
  <si>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</si>
  <si>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</si>
  <si>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</si>
  <si>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</si>
  <si>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</si>
  <si>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</si>
  <si>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</si>
  <si>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</si>
  <si>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</si>
  <si>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</si>
  <si>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</si>
  <si>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</si>
  <si>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</si>
  <si>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</si>
  <si>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</si>
  <si>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</si>
  <si>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</si>
  <si>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</si>
  <si>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</si>
  <si>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</si>
  <si>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</si>
  <si>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</si>
  <si>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</si>
  <si>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</si>
  <si>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</si>
  <si>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</si>
  <si>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</si>
  <si>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</si>
  <si>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</si>
  <si>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</si>
  <si>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</si>
  <si>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</si>
  <si>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</si>
  <si>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</si>
  <si>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</si>
  <si>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</si>
  <si>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</si>
  <si>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</si>
  <si>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</si>
  <si>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</si>
  <si>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</si>
  <si>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</si>
  <si>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</si>
  <si>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</si>
  <si>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</si>
  <si>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</si>
  <si>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</si>
  <si>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</si>
  <si>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</si>
  <si>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</si>
  <si>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</si>
  <si>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</si>
  <si>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</si>
  <si>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</si>
  <si>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</si>
  <si>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</si>
  <si>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</si>
  <si>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</si>
  <si>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</si>
  <si>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</si>
  <si>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</si>
  <si>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</si>
  <si>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</si>
  <si>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</si>
  <si>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</si>
  <si>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</si>
  <si>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</si>
  <si>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</si>
  <si>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</si>
  <si>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</si>
  <si>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</si>
  <si>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</si>
  <si>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</si>
  <si>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</si>
  <si>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</si>
  <si>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</si>
  <si>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</si>
  <si>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</si>
  <si>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</si>
  <si>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</si>
  <si>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</si>
  <si>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</si>
  <si>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</si>
  <si>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</si>
  <si>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</si>
  <si>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</si>
  <si>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</si>
  <si>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</si>
  <si>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</si>
  <si>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</si>
  <si>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</si>
  <si>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</si>
  <si>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</si>
  <si>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</si>
  <si>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</si>
  <si>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</si>
  <si>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</si>
  <si>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</si>
  <si>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</si>
  <si>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</si>
  <si>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</si>
  <si>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</si>
  <si>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</si>
  <si>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</si>
  <si>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</si>
  <si>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</si>
  <si>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</si>
  <si>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</si>
  <si>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</si>
  <si>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</si>
  <si>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</si>
  <si>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</si>
  <si>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</si>
  <si>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</si>
  <si>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</si>
  <si>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</si>
  <si>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</si>
  <si>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</si>
  <si>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</si>
  <si>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</si>
  <si>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</si>
  <si>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</si>
  <si>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</si>
  <si>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</si>
  <si>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</si>
  <si>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</si>
  <si>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</si>
  <si>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</si>
  <si>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</si>
  <si>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</si>
  <si>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</si>
  <si>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</si>
  <si>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</si>
  <si>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</si>
  <si>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</si>
  <si>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</si>
  <si>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</si>
  <si>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</si>
  <si>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</si>
  <si>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</si>
  <si>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</si>
  <si>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</si>
  <si>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</si>
  <si>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</si>
  <si>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</si>
  <si>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</si>
  <si>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</si>
  <si>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</si>
  <si>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</si>
  <si>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</si>
  <si>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</si>
  <si>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</si>
  <si>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</si>
  <si>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</si>
  <si>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</si>
  <si>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</si>
  <si>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</si>
  <si>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</si>
  <si>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</si>
  <si>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</si>
  <si>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</si>
  <si>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</si>
  <si>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</si>
  <si>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</si>
  <si>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</si>
  <si>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</si>
  <si>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</si>
  <si>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</si>
  <si>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</si>
  <si>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</si>
  <si>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</si>
  <si>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</si>
  <si>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</si>
  <si>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</si>
  <si>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</si>
  <si>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</si>
  <si>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</si>
  <si>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</si>
  <si>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</si>
  <si>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</si>
  <si>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</si>
  <si>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</si>
  <si>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</si>
  <si>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</si>
  <si>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</si>
  <si>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</si>
  <si>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</si>
  <si>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</si>
  <si>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</si>
  <si>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</si>
  <si>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</si>
  <si>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</si>
  <si>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</si>
  <si>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</si>
  <si>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</si>
  <si>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</si>
  <si>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</si>
  <si>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</si>
  <si>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</si>
  <si>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</si>
  <si>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</si>
  <si>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</si>
  <si>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</si>
  <si>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</si>
  <si>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</si>
  <si>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</si>
  <si>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</si>
  <si>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</si>
  <si>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</si>
  <si>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</si>
  <si>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</si>
  <si>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</si>
  <si>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</si>
  <si>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</si>
  <si>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</si>
  <si>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</si>
  <si>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</si>
  <si>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</si>
  <si>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</si>
  <si>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</si>
  <si>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</si>
  <si>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</si>
  <si>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</si>
  <si>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</si>
  <si>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</si>
  <si>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</si>
  <si>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</si>
  <si>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</si>
  <si>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</si>
  <si>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</si>
  <si>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</si>
  <si>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</si>
  <si>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</si>
  <si>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</si>
  <si>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</si>
  <si>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</si>
  <si>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</si>
  <si>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</si>
  <si>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</si>
  <si>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</si>
  <si>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</si>
  <si>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</si>
  <si>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</si>
  <si>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</si>
  <si>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</si>
  <si>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</si>
  <si>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</si>
  <si>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</si>
  <si>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</si>
  <si>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</si>
  <si>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</si>
  <si>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</si>
  <si>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</si>
  <si>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</si>
  <si>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</si>
  <si>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</si>
  <si>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</si>
  <si>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</si>
  <si>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</si>
  <si>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</si>
  <si>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</si>
  <si>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</si>
  <si>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</si>
  <si>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</si>
  <si>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</si>
  <si>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</si>
  <si>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</si>
  <si>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</si>
  <si>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</si>
  <si>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</si>
  <si>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</si>
  <si>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</si>
  <si>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</si>
  <si>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</si>
  <si>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</si>
  <si>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</si>
  <si>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</si>
  <si>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</si>
  <si>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</si>
  <si>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</si>
  <si>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</si>
  <si>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</si>
  <si>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</si>
  <si>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</si>
  <si>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</si>
  <si>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</si>
  <si>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</si>
  <si>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</si>
  <si>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</si>
  <si>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</si>
  <si>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</si>
  <si>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</si>
  <si>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</si>
  <si>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</si>
  <si>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</si>
  <si>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</si>
  <si>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</si>
  <si>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</si>
  <si>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</si>
  <si>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</si>
  <si>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</si>
  <si>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</si>
  <si>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</si>
  <si>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</si>
  <si>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</si>
  <si>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</si>
  <si>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</si>
  <si>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</si>
  <si>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</si>
  <si>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</si>
  <si>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</si>
  <si>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</si>
  <si>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</si>
  <si>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</si>
  <si>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</si>
  <si>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</si>
  <si>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</si>
  <si>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</si>
  <si>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</si>
  <si>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</si>
  <si>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</si>
  <si>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</si>
  <si>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</si>
  <si>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</si>
  <si>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</si>
  <si>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</si>
  <si>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</si>
  <si>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</si>
  <si>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</si>
  <si>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</si>
  <si>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</si>
  <si>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</si>
  <si>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</si>
  <si>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</si>
  <si>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</si>
  <si>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</si>
  <si>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</si>
  <si>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</si>
  <si>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</si>
  <si>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</si>
  <si>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</si>
  <si>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</si>
  <si>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</si>
  <si>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</si>
  <si>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</si>
  <si>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</si>
  <si>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</si>
  <si>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</si>
  <si>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</si>
  <si>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</si>
  <si>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</si>
  <si>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</si>
  <si>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</si>
  <si>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</si>
  <si>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</si>
  <si>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</si>
  <si>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</si>
  <si>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</si>
  <si>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</si>
  <si>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</si>
  <si>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</si>
  <si>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</si>
  <si>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</si>
  <si>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</si>
  <si>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</si>
  <si>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</si>
  <si>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</si>
  <si>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</si>
  <si>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</si>
  <si>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</si>
  <si>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</si>
  <si>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</si>
  <si>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</si>
  <si>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</si>
  <si>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</si>
  <si>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</si>
  <si>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</si>
  <si>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</si>
  <si>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</si>
  <si>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</si>
  <si>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</si>
  <si>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</si>
  <si>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</si>
  <si>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</si>
  <si>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</si>
  <si>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</si>
  <si>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</si>
  <si>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</si>
  <si>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</si>
  <si>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</si>
  <si>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</si>
  <si>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</si>
  <si>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</si>
  <si>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</si>
  <si>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</si>
  <si>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</si>
  <si>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</si>
  <si>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</si>
  <si>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</si>
  <si>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</si>
  <si>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</si>
  <si>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</si>
  <si>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</si>
  <si>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</si>
  <si>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</si>
  <si>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</si>
  <si>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</si>
  <si>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</si>
  <si>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</si>
  <si>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</si>
  <si>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</si>
  <si>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</si>
  <si>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</si>
  <si>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</si>
  <si>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</si>
  <si>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</si>
  <si>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</si>
  <si>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</si>
  <si>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</si>
  <si>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</si>
  <si>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</si>
  <si>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</si>
  <si>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</si>
  <si>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</si>
  <si>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</si>
  <si>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</si>
  <si>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</si>
  <si>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</si>
  <si>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</si>
  <si>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</si>
  <si>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</si>
  <si>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</si>
  <si>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</si>
  <si>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</si>
  <si>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</si>
  <si>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</si>
  <si>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</si>
  <si>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</si>
  <si>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</si>
  <si>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</si>
  <si>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</si>
  <si>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</si>
  <si>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</si>
  <si>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</si>
  <si>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</si>
  <si>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</si>
  <si>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</si>
  <si>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</si>
  <si>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</si>
  <si>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</si>
  <si>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</si>
  <si>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</si>
  <si>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</si>
  <si>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</si>
  <si>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</si>
  <si>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</si>
  <si>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</si>
  <si>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</si>
  <si>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</si>
  <si>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</si>
  <si>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</si>
  <si>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</si>
  <si>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</si>
  <si>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</si>
  <si>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</si>
  <si>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</si>
  <si>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</si>
  <si>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</si>
  <si>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</si>
  <si>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</si>
  <si>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</si>
  <si>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</si>
  <si>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</si>
  <si>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</si>
  <si>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</si>
  <si>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</si>
  <si>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</si>
  <si>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</si>
  <si>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</si>
  <si>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</si>
  <si>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</si>
  <si>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</si>
  <si>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</si>
  <si>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</si>
  <si>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</si>
  <si>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</si>
  <si>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</si>
  <si>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</si>
  <si>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</si>
  <si>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</si>
  <si>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</si>
  <si>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</si>
  <si>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</si>
  <si>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</si>
  <si>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</si>
  <si>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</si>
  <si>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</si>
  <si>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</si>
  <si>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</si>
  <si>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</si>
  <si>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</si>
  <si>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</si>
  <si>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</si>
  <si>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</si>
  <si>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</si>
  <si>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</si>
  <si>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</si>
  <si>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</si>
  <si>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</si>
  <si>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</si>
  <si>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</si>
  <si>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</si>
  <si>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</si>
  <si>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</si>
  <si>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</si>
  <si>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</si>
  <si>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</si>
  <si>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</si>
  <si>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</si>
  <si>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</si>
  <si>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</si>
  <si>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</si>
  <si>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</si>
  <si>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</si>
  <si>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</si>
  <si>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</si>
  <si>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</si>
  <si>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</si>
  <si>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</si>
  <si>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</si>
  <si>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</si>
  <si>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</si>
  <si>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</si>
  <si>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</si>
  <si>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</si>
  <si>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</si>
  <si>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</si>
  <si>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</si>
  <si>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</si>
  <si>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</si>
  <si>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</si>
  <si>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</si>
  <si>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</si>
  <si>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</si>
  <si>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</si>
  <si>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</si>
  <si>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</si>
  <si>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</si>
  <si>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</si>
  <si>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</si>
  <si>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</si>
  <si>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</si>
  <si>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</si>
  <si>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</si>
  <si>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</si>
  <si>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</si>
  <si>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</si>
  <si>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</si>
  <si>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</si>
  <si>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</si>
  <si>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</si>
  <si>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</si>
  <si>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</si>
  <si>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</si>
  <si>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</si>
  <si>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</si>
  <si>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</si>
  <si>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</si>
  <si>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</si>
  <si>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</si>
  <si>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</si>
  <si>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</si>
  <si>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</si>
  <si>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</si>
  <si>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</si>
  <si>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</si>
  <si>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</si>
  <si>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</si>
  <si>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</si>
  <si>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</si>
  <si>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</si>
  <si>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</si>
  <si>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</si>
  <si>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</si>
  <si>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</si>
  <si>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</si>
  <si>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</si>
  <si>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</si>
  <si>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</si>
  <si>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</si>
  <si>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</si>
  <si>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</si>
  <si>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</si>
  <si>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</si>
  <si>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</si>
  <si>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</si>
  <si>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</si>
  <si>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</si>
  <si>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</si>
  <si>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</si>
  <si>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</si>
  <si>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</si>
  <si>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</si>
  <si>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</si>
  <si>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</si>
  <si>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</si>
  <si>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</si>
  <si>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</si>
  <si>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</si>
  <si>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</si>
  <si>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</si>
  <si>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</si>
  <si>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</si>
  <si>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</si>
  <si>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</si>
  <si>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</si>
  <si>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</si>
  <si>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</si>
  <si>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</si>
  <si>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</si>
  <si>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</si>
  <si>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</si>
  <si>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</si>
  <si>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</si>
  <si>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</si>
  <si>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</si>
  <si>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</si>
  <si>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</si>
  <si>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</si>
  <si>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</si>
  <si>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</si>
  <si>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</si>
  <si>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</si>
  <si>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</si>
  <si>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</si>
  <si>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</si>
  <si>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</si>
  <si>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</si>
  <si>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</si>
  <si>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</si>
  <si>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</si>
  <si>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</si>
  <si>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</si>
  <si>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</si>
  <si>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</si>
  <si>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</si>
  <si>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</si>
  <si>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</si>
  <si>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</si>
  <si>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</si>
  <si>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</si>
  <si>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</si>
  <si>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</si>
  <si>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</si>
  <si>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</si>
  <si>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</si>
  <si>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</si>
  <si>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</si>
  <si>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</si>
  <si>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</si>
  <si>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</si>
  <si>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</si>
  <si>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</si>
  <si>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</si>
  <si>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</si>
  <si>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</si>
  <si>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</si>
  <si>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</si>
  <si>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</si>
  <si>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</si>
  <si>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</si>
  <si>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</si>
  <si>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</si>
  <si>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</si>
  <si>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</si>
  <si>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</si>
  <si>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</si>
  <si>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</si>
  <si>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</si>
  <si>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</si>
  <si>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</si>
  <si>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</si>
  <si>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</si>
  <si>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</si>
  <si>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</si>
  <si>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</si>
  <si>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</si>
  <si>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</si>
  <si>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</si>
  <si>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</si>
  <si>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</si>
  <si>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</si>
  <si>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</si>
  <si>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</si>
  <si>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</si>
  <si>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</si>
  <si>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</si>
  <si>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</si>
  <si>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</si>
  <si>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</si>
  <si>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</si>
  <si>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</si>
  <si>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</si>
  <si>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</si>
  <si>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</si>
  <si>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</si>
  <si>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</si>
  <si>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</si>
  <si>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</si>
  <si>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</si>
  <si>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</si>
  <si>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</si>
  <si>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</si>
  <si>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</si>
  <si>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</si>
  <si>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</si>
  <si>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</si>
  <si>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</si>
  <si>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</si>
  <si>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</si>
  <si>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</si>
  <si>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</si>
  <si>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</si>
  <si>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</si>
  <si>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</si>
  <si>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</si>
  <si>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</si>
  <si>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</si>
  <si>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</si>
  <si>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</si>
  <si>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</si>
  <si>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</si>
  <si>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</si>
  <si>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</si>
  <si>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</si>
  <si>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</si>
  <si>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</si>
  <si>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</si>
  <si>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</si>
  <si>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</si>
  <si>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</si>
  <si>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</si>
  <si>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</si>
  <si>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</si>
  <si>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</si>
  <si>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</si>
  <si>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</si>
  <si>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</si>
  <si>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</si>
  <si>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</si>
  <si>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</si>
  <si>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</si>
  <si>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</si>
  <si>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</si>
  <si>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</si>
  <si>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</si>
  <si>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</si>
  <si>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</si>
  <si>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</si>
  <si>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</si>
  <si>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</si>
  <si>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</si>
  <si>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</si>
  <si>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</si>
  <si>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</si>
  <si>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</si>
  <si>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</si>
  <si>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</si>
  <si>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</si>
  <si>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</si>
  <si>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</si>
  <si>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</si>
  <si>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</si>
  <si>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</si>
  <si>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</si>
  <si>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</si>
  <si>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</si>
  <si>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</si>
  <si>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</si>
  <si>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</si>
  <si>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</si>
  <si>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</si>
  <si>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</si>
  <si>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</si>
  <si>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</si>
  <si>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</si>
  <si>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</si>
  <si>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</si>
  <si>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</si>
  <si>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</si>
  <si>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</si>
  <si>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</si>
  <si>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</si>
  <si>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</si>
  <si>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</si>
  <si>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</si>
  <si>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</si>
  <si>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</si>
  <si>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</si>
  <si>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</si>
  <si>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</si>
  <si>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</si>
  <si>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</si>
  <si>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</si>
  <si>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</si>
  <si>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</si>
  <si>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</si>
  <si>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</si>
  <si>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</si>
  <si>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</si>
  <si>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</si>
  <si>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</si>
  <si>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</si>
  <si>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</si>
  <si>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</si>
  <si>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</si>
  <si>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</si>
  <si>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</si>
  <si>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</si>
  <si>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</si>
  <si>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</si>
  <si>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</si>
  <si>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</si>
  <si>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</si>
  <si>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</si>
  <si>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</si>
  <si>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</si>
  <si>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</si>
  <si>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</si>
  <si>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</si>
  <si>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</si>
  <si>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</si>
  <si>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</si>
  <si>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</si>
  <si>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</si>
  <si>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</si>
  <si>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</si>
  <si>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</si>
  <si>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</si>
  <si>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</si>
  <si>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</si>
  <si>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</si>
  <si>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</si>
  <si>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</si>
  <si>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</si>
  <si>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</si>
  <si>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</si>
  <si>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</si>
  <si>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</si>
  <si>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</si>
  <si>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</si>
  <si>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</si>
  <si>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</si>
  <si>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</si>
  <si>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</si>
  <si>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</si>
  <si>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</si>
  <si>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</si>
  <si>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</si>
  <si>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</si>
  <si>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</si>
  <si>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</si>
  <si>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</si>
  <si>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</si>
  <si>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</si>
  <si>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</si>
  <si>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</si>
  <si>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</si>
  <si>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</si>
  <si>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</si>
  <si>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</si>
  <si>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</si>
  <si>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</si>
  <si>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</si>
  <si>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</si>
  <si>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</si>
  <si>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</si>
  <si>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</si>
  <si>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</si>
  <si>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</si>
  <si>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</si>
  <si>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</si>
  <si>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</si>
  <si>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</si>
  <si>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</si>
  <si>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</si>
  <si>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</si>
  <si>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</si>
  <si>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</si>
  <si>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</si>
  <si>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</si>
  <si>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</si>
  <si>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</si>
  <si>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</si>
  <si>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</si>
  <si>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</si>
  <si>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</si>
  <si>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</si>
  <si>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</si>
  <si>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</si>
  <si>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</si>
  <si>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</si>
  <si>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</si>
  <si>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</si>
  <si>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</si>
  <si>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</si>
  <si>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</si>
  <si>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</si>
  <si>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</si>
  <si>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</si>
  <si>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</si>
  <si>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</si>
  <si>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</si>
  <si>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</si>
  <si>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</si>
  <si>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</si>
  <si>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</si>
  <si>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</si>
  <si>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</si>
  <si>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</si>
  <si>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</si>
  <si>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</si>
  <si>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</si>
  <si>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</si>
  <si>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</si>
  <si>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</si>
  <si>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</si>
  <si>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</si>
  <si>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</si>
  <si>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</si>
  <si>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</si>
  <si>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</si>
  <si>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</si>
  <si>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</si>
  <si>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</si>
  <si>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</si>
  <si>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</si>
  <si>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</si>
  <si>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</si>
  <si>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</si>
  <si>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</si>
  <si>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</si>
  <si>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</si>
  <si>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</si>
  <si>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</si>
  <si>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</si>
  <si>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</si>
  <si>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</si>
  <si>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</si>
  <si>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</si>
  <si>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</si>
  <si>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</si>
  <si>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</si>
  <si>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</si>
  <si>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</si>
  <si>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</si>
  <si>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</si>
  <si>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</si>
  <si>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</si>
  <si>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</si>
  <si>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</si>
  <si>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</si>
  <si>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</si>
  <si>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</si>
  <si>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</si>
  <si>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</si>
  <si>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</si>
  <si>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</si>
  <si>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</si>
  <si>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</si>
  <si>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</si>
  <si>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</si>
  <si>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</si>
  <si>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</si>
  <si>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</si>
  <si>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</si>
  <si>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</si>
  <si>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</si>
  <si>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</si>
  <si>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</si>
  <si>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</si>
  <si>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</si>
  <si>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</si>
  <si>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</si>
  <si>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</si>
  <si>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</si>
  <si>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</si>
  <si>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</si>
  <si>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</si>
  <si>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</si>
  <si>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</si>
  <si>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</si>
  <si>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</si>
  <si>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</si>
  <si>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</si>
  <si>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</si>
  <si>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</si>
  <si>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</si>
  <si>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</si>
  <si>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</si>
  <si>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</si>
  <si>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</si>
  <si>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</si>
  <si>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</si>
  <si>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</si>
  <si>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</si>
  <si>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</si>
  <si>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</si>
  <si>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</si>
  <si>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</si>
  <si>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</si>
  <si>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</si>
  <si>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</si>
  <si>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</si>
  <si>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</si>
  <si>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</si>
  <si>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</si>
  <si>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</si>
  <si>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</si>
  <si>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</si>
  <si>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</si>
  <si>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</si>
  <si>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</si>
  <si>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</si>
  <si>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</si>
  <si>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</si>
  <si>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</si>
  <si>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</si>
  <si>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</si>
  <si>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</si>
  <si>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</si>
  <si>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</si>
  <si>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</si>
  <si>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</si>
  <si>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</si>
  <si>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</si>
  <si>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</si>
  <si>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</si>
  <si>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</si>
  <si>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</si>
  <si>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</si>
  <si>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</si>
  <si>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</si>
  <si>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</si>
  <si>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</si>
  <si>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</si>
  <si>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</si>
  <si>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</si>
  <si>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</si>
  <si>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</si>
  <si>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</si>
  <si>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</si>
  <si>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</si>
  <si>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</si>
  <si>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</si>
  <si>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</si>
  <si>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</si>
  <si>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</si>
  <si>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</si>
  <si>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</si>
  <si>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</si>
  <si>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</si>
  <si>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</si>
  <si>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</si>
  <si>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</si>
  <si>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</si>
  <si>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</si>
  <si>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</si>
  <si>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</si>
  <si>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</si>
  <si>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</si>
  <si>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</si>
  <si>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</si>
  <si>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</si>
  <si>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</si>
  <si>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</si>
  <si>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</si>
  <si>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</si>
  <si>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</si>
  <si>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</si>
  <si>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</si>
  <si>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</si>
  <si>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</si>
  <si>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</si>
  <si>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</si>
  <si>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</si>
  <si>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</si>
  <si>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</si>
  <si>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</si>
  <si>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</si>
  <si>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</si>
  <si>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</si>
  <si>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</si>
  <si>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</si>
  <si>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</si>
  <si>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</si>
  <si>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</si>
  <si>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</si>
  <si>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</si>
  <si>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</si>
  <si>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</si>
  <si>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</si>
  <si>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</si>
  <si>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</si>
  <si>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</si>
  <si>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</si>
  <si>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</si>
  <si>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</si>
  <si>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</si>
  <si>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</si>
  <si>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</si>
  <si>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</si>
  <si>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</si>
  <si>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</si>
  <si>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</si>
  <si>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</si>
  <si>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</si>
  <si>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</si>
  <si>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</si>
  <si>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</si>
  <si>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</si>
  <si>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</si>
  <si>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</si>
  <si>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</si>
  <si>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</si>
  <si>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</si>
  <si>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</si>
  <si>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</si>
  <si>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</si>
  <si>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</si>
  <si>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</si>
  <si>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</si>
  <si>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</si>
  <si>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</si>
  <si>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</si>
  <si>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</si>
  <si>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</si>
  <si>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</si>
  <si>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</si>
  <si>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</si>
  <si>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</si>
  <si>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</si>
  <si>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</si>
  <si>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</si>
  <si>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</si>
  <si>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</si>
  <si>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</si>
  <si>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</si>
  <si>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</si>
  <si>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</si>
  <si>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</si>
  <si>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</si>
  <si>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</si>
  <si>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</si>
  <si>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</si>
  <si>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</si>
  <si>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</si>
  <si>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</si>
  <si>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</si>
  <si>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</si>
  <si>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</si>
  <si>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</si>
  <si>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</si>
  <si>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</si>
  <si>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</si>
  <si>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</si>
  <si>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</si>
  <si>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</si>
  <si>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</si>
  <si>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</si>
  <si>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</si>
  <si>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</si>
  <si>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</si>
  <si>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</si>
  <si>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</si>
  <si>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</si>
  <si>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</si>
  <si>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</si>
  <si>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</si>
  <si>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</si>
  <si>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</si>
  <si>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</si>
  <si>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</si>
  <si>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</si>
  <si>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</si>
  <si>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</si>
  <si>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</si>
  <si>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</si>
  <si>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</si>
  <si>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</si>
  <si>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</si>
  <si>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</si>
  <si>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</si>
  <si>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</si>
  <si>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</si>
  <si>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</si>
  <si>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</si>
  <si>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</si>
  <si>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</si>
  <si>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</si>
  <si>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</si>
  <si>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</si>
  <si>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</si>
  <si>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</si>
  <si>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</si>
  <si>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</si>
  <si>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</si>
  <si>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</si>
  <si>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</si>
  <si>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</si>
  <si>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</si>
  <si>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</si>
  <si>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</si>
  <si>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</si>
  <si>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</si>
  <si>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</si>
  <si>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</si>
  <si>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</si>
  <si>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</si>
  <si>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</si>
  <si>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</si>
  <si>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</si>
  <si>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</si>
  <si>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</si>
  <si>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</si>
  <si>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</si>
  <si>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</si>
  <si>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</si>
  <si>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</si>
  <si>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</si>
  <si>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</si>
  <si>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</si>
  <si>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</si>
  <si>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</si>
  <si>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</si>
  <si>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</si>
  <si>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</si>
  <si>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</si>
  <si>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</si>
  <si>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</si>
  <si>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</si>
  <si>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</si>
  <si>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</si>
  <si>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</si>
  <si>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</si>
  <si>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</si>
  <si>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</si>
  <si>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</si>
  <si>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</si>
  <si>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</si>
  <si>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</si>
  <si>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</si>
  <si>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</si>
  <si>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</si>
  <si>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</si>
  <si>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</si>
  <si>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</si>
  <si>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</si>
  <si>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</si>
  <si>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</si>
  <si>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</si>
  <si>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</si>
  <si>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</si>
  <si>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</si>
  <si>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</si>
  <si>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</si>
  <si>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</si>
  <si>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</si>
  <si>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</si>
  <si>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</si>
  <si>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</si>
  <si>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</si>
  <si>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</si>
  <si>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</si>
  <si>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</si>
  <si>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</si>
  <si>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</si>
  <si>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</si>
  <si>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</si>
  <si>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</si>
  <si>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</si>
  <si>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</si>
  <si>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</si>
  <si>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</si>
  <si>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</si>
  <si>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</si>
  <si>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</si>
  <si>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</si>
  <si>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</si>
  <si>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</si>
  <si>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</si>
  <si>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</si>
  <si>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</si>
  <si>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</si>
  <si>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</si>
  <si>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</si>
  <si>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</si>
  <si>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</si>
  <si>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</si>
  <si>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</si>
  <si>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</si>
  <si>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</si>
  <si>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</si>
  <si>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</si>
  <si>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</si>
  <si>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</si>
  <si>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</si>
  <si>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</si>
  <si>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</si>
  <si>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</si>
  <si>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</si>
  <si>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</si>
  <si>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</si>
  <si>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</si>
  <si>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</si>
  <si>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</si>
  <si>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</si>
  <si>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</si>
  <si>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</si>
  <si>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</si>
  <si>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</si>
  <si>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</si>
  <si>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</si>
  <si>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</si>
  <si>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</si>
  <si>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</si>
  <si>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</si>
  <si>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</si>
  <si>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</si>
  <si>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</si>
  <si>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</si>
  <si>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</si>
  <si>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</si>
  <si>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</si>
  <si>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</si>
  <si>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</si>
  <si>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</si>
  <si>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</si>
  <si>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</si>
  <si>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</si>
  <si>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</si>
  <si>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</si>
  <si>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</si>
  <si>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</si>
  <si>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</si>
  <si>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</si>
  <si>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</si>
  <si>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</si>
  <si>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</si>
  <si>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</si>
  <si>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</si>
  <si>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</si>
  <si>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</si>
  <si>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</si>
  <si>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</si>
  <si>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</si>
  <si>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</si>
  <si>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</si>
  <si>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</si>
  <si>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</si>
  <si>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</si>
  <si>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</si>
  <si>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</si>
  <si>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</si>
  <si>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</si>
  <si>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</si>
  <si>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</si>
  <si>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</si>
  <si>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</si>
  <si>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</si>
  <si>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</si>
  <si>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</si>
  <si>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</si>
  <si>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</si>
  <si>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</si>
  <si>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</si>
  <si>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</si>
  <si>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</si>
  <si>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</si>
  <si>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</si>
  <si>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</si>
  <si>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</si>
  <si>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</si>
  <si>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</si>
  <si>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</si>
  <si>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</si>
  <si>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</si>
  <si>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</si>
  <si>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</si>
  <si>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</si>
  <si>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</si>
  <si>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</si>
  <si>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</si>
  <si>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</si>
  <si>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</si>
  <si>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</si>
  <si>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</si>
  <si>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</si>
  <si>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</si>
  <si>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</si>
  <si>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</si>
  <si>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</si>
  <si>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</si>
  <si>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</si>
  <si>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</si>
  <si>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</si>
  <si>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</si>
  <si>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</si>
  <si>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</si>
  <si>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</si>
  <si>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</si>
  <si>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</si>
  <si>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</si>
  <si>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</si>
  <si>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</si>
  <si>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</si>
  <si>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</si>
  <si>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</si>
  <si>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</si>
  <si>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</si>
  <si>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</si>
  <si>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</si>
  <si>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</si>
  <si>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</si>
  <si>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</si>
  <si>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</si>
  <si>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</si>
  <si>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</si>
  <si>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</si>
  <si>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</si>
  <si>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</si>
  <si>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</si>
  <si>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</si>
  <si>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</si>
  <si>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</si>
  <si>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</si>
  <si>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</si>
  <si>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</si>
  <si>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</si>
  <si>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</si>
  <si>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</si>
  <si>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</si>
  <si>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</si>
  <si>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</si>
  <si>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</si>
  <si>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</si>
  <si>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</si>
  <si>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</si>
  <si>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</si>
  <si>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</si>
  <si>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</si>
  <si>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</si>
  <si>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</si>
  <si>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</si>
  <si>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</si>
  <si>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</si>
  <si>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</si>
  <si>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</si>
  <si>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</si>
  <si>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</si>
  <si>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</si>
  <si>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</si>
  <si>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</si>
  <si>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</si>
  <si>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</si>
  <si>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</si>
  <si>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</si>
  <si>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</si>
  <si>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</si>
  <si>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</si>
  <si>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</si>
  <si>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</si>
  <si>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</si>
  <si>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</si>
  <si>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</si>
  <si>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</si>
  <si>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</si>
  <si>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</si>
  <si>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</si>
  <si>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</si>
  <si>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</si>
  <si>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</si>
  <si>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</si>
  <si>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</si>
  <si>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</si>
  <si>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</si>
  <si>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</si>
  <si>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</si>
  <si>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</si>
  <si>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</si>
  <si>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</si>
  <si>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</si>
  <si>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</si>
  <si>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</si>
  <si>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</si>
  <si>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</si>
  <si>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</si>
  <si>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</si>
  <si>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</si>
  <si>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</si>
  <si>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</si>
  <si>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</si>
  <si>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</si>
  <si>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</si>
  <si>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</si>
  <si>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</si>
  <si>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</si>
  <si>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</si>
  <si>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</si>
  <si>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</si>
  <si>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</si>
  <si>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</si>
  <si>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</si>
  <si>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</si>
  <si>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</si>
  <si>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</si>
  <si>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</si>
  <si>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</si>
  <si>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</si>
  <si>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</si>
  <si>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</si>
  <si>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</si>
  <si>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</si>
  <si>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</si>
  <si>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</si>
  <si>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</si>
  <si>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</si>
  <si>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</si>
  <si>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</si>
  <si>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</si>
  <si>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</si>
  <si>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</si>
  <si>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</si>
  <si>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</si>
  <si>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</si>
  <si>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</si>
  <si>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</si>
  <si>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</si>
  <si>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</si>
  <si>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</si>
  <si>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</si>
  <si>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</si>
  <si>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</si>
  <si>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</si>
  <si>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</si>
  <si>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</si>
  <si>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</si>
  <si>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</si>
  <si>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</si>
  <si>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</si>
  <si>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</si>
  <si>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</si>
  <si>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</si>
  <si>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</si>
  <si>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</si>
  <si>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</si>
  <si>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</si>
  <si>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</si>
  <si>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</si>
  <si>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</si>
  <si>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</si>
  <si>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</si>
  <si>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</si>
  <si>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</si>
  <si>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</si>
  <si>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</si>
  <si>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</si>
  <si>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</si>
  <si>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</si>
  <si>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</si>
  <si>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</si>
  <si>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</si>
  <si>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</si>
  <si>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</si>
  <si>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</si>
  <si>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</si>
  <si>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</si>
  <si>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</si>
  <si>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</si>
  <si>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</si>
  <si>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</si>
  <si>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</si>
  <si>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</si>
  <si>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</si>
  <si>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</si>
  <si>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</si>
  <si>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</si>
  <si>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</si>
  <si>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</si>
  <si>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</si>
  <si>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</si>
  <si>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</si>
  <si>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</si>
  <si>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</si>
  <si>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</si>
  <si>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</si>
  <si>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</si>
  <si>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</si>
  <si>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</si>
  <si>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</si>
  <si>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</si>
  <si>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</si>
  <si>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</si>
  <si>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</si>
  <si>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</si>
  <si>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</si>
  <si>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</si>
  <si>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</si>
  <si>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</si>
  <si>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</si>
  <si>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</si>
  <si>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</si>
  <si>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</si>
  <si>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</si>
  <si>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</si>
  <si>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</si>
  <si>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</si>
  <si>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</si>
  <si>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</si>
  <si>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</si>
  <si>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</si>
  <si>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</si>
  <si>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</si>
  <si>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</si>
  <si>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</si>
  <si>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</si>
  <si>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</si>
  <si>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</si>
  <si>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</si>
  <si>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</si>
  <si>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</si>
  <si>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</si>
  <si>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</si>
  <si>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</si>
  <si>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</si>
  <si>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</si>
  <si>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</si>
  <si>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</si>
  <si>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</si>
  <si>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</si>
  <si>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</si>
  <si>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</si>
  <si>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</si>
  <si>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</si>
  <si>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</si>
  <si>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</si>
  <si>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</si>
  <si>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</si>
  <si>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</si>
  <si>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</si>
  <si>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</si>
  <si>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</si>
  <si>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</si>
  <si>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</si>
  <si>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</si>
  <si>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</si>
  <si>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</si>
  <si>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</si>
  <si>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</si>
  <si>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</si>
  <si>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</si>
  <si>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</si>
  <si>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</si>
  <si>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</si>
  <si>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</si>
  <si>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</si>
  <si>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</si>
  <si>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</si>
  <si>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</si>
  <si>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</si>
  <si>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</si>
  <si>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</si>
  <si>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</si>
  <si>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</si>
  <si>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</si>
  <si>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</si>
  <si>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</si>
  <si>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</si>
  <si>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</si>
  <si>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</si>
  <si>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</si>
  <si>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</si>
  <si>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</si>
  <si>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</si>
  <si>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</si>
  <si>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</si>
  <si>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</si>
  <si>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</si>
  <si>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</si>
  <si>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</si>
  <si>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</si>
  <si>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</si>
  <si>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</si>
  <si>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</si>
  <si>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</si>
  <si>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</si>
  <si>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</si>
  <si>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</si>
  <si>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</si>
  <si>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</si>
  <si>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</si>
  <si>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</si>
  <si>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</si>
  <si>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</si>
  <si>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</si>
  <si>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</si>
  <si>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</si>
  <si>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</si>
  <si>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</si>
  <si>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</si>
  <si>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</si>
  <si>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</si>
  <si>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</si>
  <si>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</si>
  <si>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</si>
  <si>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</si>
  <si>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</si>
  <si>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</si>
  <si>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</si>
  <si>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</si>
  <si>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</si>
  <si>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</si>
  <si>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</si>
  <si>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</si>
  <si>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</si>
  <si>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</si>
  <si>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</si>
  <si>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</si>
  <si>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</si>
  <si>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</si>
  <si>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</si>
  <si>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</si>
  <si>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</si>
  <si>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</si>
  <si>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</si>
  <si>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</si>
  <si>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</si>
  <si>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</si>
  <si>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</si>
  <si>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</si>
  <si>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</si>
  <si>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</si>
  <si>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</si>
  <si>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</si>
  <si>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</si>
  <si>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</si>
  <si>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</si>
  <si>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</si>
  <si>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</si>
  <si>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</si>
  <si>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</si>
  <si>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</si>
  <si>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</si>
  <si>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</si>
  <si>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</si>
  <si>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</si>
  <si>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</si>
  <si>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</si>
  <si>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</si>
  <si>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</si>
  <si>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</si>
  <si>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</si>
  <si>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</si>
  <si>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</si>
  <si>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</si>
  <si>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</si>
  <si>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</si>
  <si>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</si>
  <si>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</si>
  <si>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</si>
  <si>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</si>
  <si>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</si>
  <si>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</si>
  <si>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</si>
  <si>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</si>
  <si>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</si>
  <si>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</si>
  <si>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</si>
  <si>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</si>
  <si>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</si>
  <si>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</si>
  <si>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</si>
  <si>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</si>
  <si>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</si>
  <si>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</si>
  <si>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</si>
  <si>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</si>
  <si>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</si>
  <si>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</si>
  <si>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</si>
  <si>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</si>
  <si>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</si>
  <si>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</si>
  <si>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</si>
  <si>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</si>
  <si>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</si>
  <si>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</si>
  <si>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</si>
  <si>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</si>
  <si>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</si>
  <si>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</si>
  <si>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</si>
  <si>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</si>
  <si>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</si>
  <si>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</si>
  <si>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</si>
  <si>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</si>
  <si>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</si>
  <si>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</si>
  <si>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</si>
  <si>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</si>
  <si>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</si>
  <si>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</si>
  <si>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</si>
  <si>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</si>
  <si>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</si>
  <si>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</si>
  <si>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</si>
  <si>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</si>
  <si>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</si>
  <si>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</si>
  <si>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</si>
  <si>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</si>
  <si>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</si>
  <si>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</si>
  <si>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</si>
  <si>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</si>
  <si>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</si>
  <si>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</si>
  <si>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</si>
  <si>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</si>
  <si>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</si>
  <si>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</si>
  <si>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</si>
  <si>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</si>
  <si>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</si>
  <si>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</si>
  <si>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</si>
  <si>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</si>
  <si>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</si>
  <si>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</si>
  <si>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</si>
  <si>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</si>
  <si>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</si>
  <si>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</si>
  <si>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</si>
  <si>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</si>
  <si>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</si>
  <si>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</si>
  <si>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</si>
  <si>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</si>
  <si>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</si>
  <si>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</si>
  <si>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</si>
  <si>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</si>
  <si>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</si>
  <si>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</si>
  <si>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</si>
  <si>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</si>
  <si>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</si>
  <si>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</si>
  <si>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</si>
  <si>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</si>
  <si>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</si>
  <si>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</si>
  <si>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</si>
  <si>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</si>
  <si>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</si>
  <si>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</si>
  <si>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</si>
  <si>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</si>
  <si>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</si>
  <si>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</si>
  <si>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</si>
  <si>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</si>
  <si>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</si>
  <si>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</si>
  <si>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</si>
  <si>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</si>
  <si>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</si>
  <si>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</si>
  <si>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</si>
  <si>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</si>
  <si>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</si>
  <si>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</si>
  <si>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</si>
  <si>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</si>
  <si>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</si>
  <si>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</si>
  <si>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</si>
  <si>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</si>
  <si>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</si>
  <si>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</si>
  <si>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</si>
  <si>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</si>
  <si>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</si>
  <si>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</si>
  <si>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</si>
  <si>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</si>
  <si>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</si>
  <si>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</si>
  <si>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</si>
  <si>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</si>
  <si>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</si>
  <si>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</si>
  <si>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</si>
  <si>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</si>
  <si>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</si>
  <si>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</si>
  <si>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</si>
  <si>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</si>
  <si>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</si>
  <si>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</si>
  <si>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</si>
  <si>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</si>
  <si>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</si>
  <si>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</si>
  <si>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</si>
  <si>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</si>
  <si>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</si>
  <si>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</si>
  <si>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</si>
  <si>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</si>
  <si>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</si>
  <si>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</si>
  <si>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</si>
  <si>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</si>
  <si>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</si>
  <si>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</si>
  <si>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</si>
  <si>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</si>
  <si>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</si>
  <si>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</si>
  <si>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</si>
  <si>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</si>
  <si>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</si>
  <si>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</si>
  <si>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</si>
  <si>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</si>
  <si>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</si>
  <si>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</si>
  <si>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</si>
  <si>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</si>
  <si>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</si>
  <si>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</si>
  <si>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</si>
  <si>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</si>
  <si>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</si>
  <si>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</si>
  <si>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</si>
  <si>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</si>
  <si>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</si>
  <si>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</si>
  <si>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</si>
  <si>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</si>
  <si>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</si>
  <si>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</si>
  <si>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</si>
  <si>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</si>
  <si>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</si>
  <si>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</si>
  <si>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</si>
  <si>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</si>
  <si>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</si>
  <si>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</si>
  <si>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</si>
  <si>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</si>
  <si>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</si>
  <si>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</si>
  <si>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</si>
  <si>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</si>
  <si>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</si>
  <si>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</si>
  <si>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</si>
  <si>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</si>
  <si>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</si>
  <si>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</si>
  <si>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</si>
  <si>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</si>
  <si>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</si>
  <si>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</si>
  <si>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</si>
  <si>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</si>
  <si>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</si>
  <si>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</si>
  <si>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</si>
  <si>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</si>
  <si>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</si>
  <si>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</si>
  <si>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</si>
  <si>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</si>
  <si>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</si>
  <si>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</si>
  <si>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</si>
  <si>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</si>
  <si>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</si>
  <si>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</si>
  <si>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</si>
  <si>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</si>
  <si>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</si>
  <si>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</si>
  <si>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</si>
  <si>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</si>
  <si>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</si>
  <si>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</si>
  <si>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</si>
  <si>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</si>
  <si>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</si>
  <si>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</si>
  <si>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</si>
  <si>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</si>
  <si>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</si>
  <si>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</si>
  <si>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</si>
  <si>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</si>
  <si>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</si>
  <si>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</si>
  <si>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</si>
  <si>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</si>
  <si>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</si>
  <si>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</si>
  <si>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</si>
  <si>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</si>
  <si>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</si>
  <si>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</si>
  <si>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</si>
  <si>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</si>
  <si>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</si>
  <si>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</si>
  <si>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</si>
  <si>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</si>
  <si>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</si>
  <si>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</si>
  <si>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</si>
  <si>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</si>
  <si>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</si>
  <si>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</si>
  <si>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</si>
  <si>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</si>
  <si>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</si>
  <si>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</si>
  <si>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</si>
  <si>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</si>
  <si>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</si>
  <si>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</si>
  <si>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</si>
  <si>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</si>
  <si>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</si>
  <si>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</si>
  <si>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</si>
  <si>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</si>
  <si>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</si>
  <si>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</si>
  <si>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</si>
  <si>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</si>
  <si>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</si>
  <si>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</si>
  <si>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</si>
  <si>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</si>
  <si>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</si>
  <si>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</si>
  <si>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</si>
  <si>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</si>
  <si>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</si>
  <si>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</si>
  <si>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</si>
  <si>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</si>
  <si>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</si>
  <si>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</si>
  <si>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</si>
  <si>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</si>
  <si>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</si>
  <si>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</si>
  <si>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</si>
  <si>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</si>
  <si>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</si>
  <si>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</si>
  <si>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</si>
  <si>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</si>
  <si>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</si>
  <si>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</si>
  <si>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</si>
  <si>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</si>
  <si>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</si>
  <si>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</si>
  <si>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</si>
  <si>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</si>
  <si>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</si>
  <si>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</si>
  <si>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</si>
  <si>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</si>
  <si>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</si>
  <si>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</si>
  <si>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</si>
  <si>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</si>
  <si>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</si>
  <si>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</si>
  <si>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</si>
  <si>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</si>
  <si>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</si>
  <si>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</si>
  <si>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</si>
  <si>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</si>
  <si>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</si>
  <si>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</si>
  <si>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</si>
  <si>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</si>
  <si>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</si>
  <si>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</si>
  <si>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</si>
  <si>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</si>
  <si>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</si>
  <si>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</si>
  <si>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</si>
  <si>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</si>
  <si>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</si>
  <si>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</si>
  <si>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</si>
  <si>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</si>
  <si>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</si>
  <si>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</si>
  <si>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</si>
  <si>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</si>
  <si>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</si>
  <si>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</si>
  <si>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</si>
  <si>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</si>
  <si>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</si>
  <si>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</si>
  <si>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</si>
  <si>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</si>
  <si>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</si>
  <si>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</si>
  <si>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</si>
  <si>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</si>
  <si>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</si>
  <si>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</si>
  <si>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</si>
  <si>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</si>
  <si>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</si>
  <si>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</si>
  <si>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</si>
  <si>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</si>
  <si>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</si>
  <si>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</si>
  <si>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</si>
  <si>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</si>
  <si>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</si>
  <si>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</si>
  <si>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</si>
  <si>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</si>
  <si>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</si>
  <si>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</si>
  <si>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</si>
  <si>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</si>
  <si>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</si>
  <si>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</si>
  <si>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</si>
  <si>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</si>
  <si>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</si>
  <si>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</si>
  <si>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</si>
  <si>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</si>
  <si>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</si>
  <si>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</si>
  <si>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</si>
  <si>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</si>
  <si>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</si>
  <si>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</si>
  <si>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</si>
  <si>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</si>
  <si>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</si>
  <si>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</si>
  <si>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</si>
  <si>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</si>
  <si>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</si>
  <si>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</si>
  <si>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</si>
  <si>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</si>
  <si>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</si>
  <si>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</si>
  <si>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</si>
  <si>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</si>
  <si>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</si>
  <si>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</si>
  <si>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</si>
  <si>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</si>
  <si>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</si>
  <si>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</si>
  <si>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</si>
  <si>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</si>
  <si>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</si>
  <si>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</si>
  <si>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</si>
  <si>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</si>
  <si>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</si>
  <si>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</si>
  <si>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</si>
  <si>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</si>
  <si>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</si>
  <si>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</si>
  <si>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</si>
  <si>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</si>
  <si>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</si>
  <si>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</si>
  <si>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</si>
  <si>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</si>
  <si>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</si>
  <si>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</si>
  <si>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</si>
  <si>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</si>
  <si>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</si>
  <si>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</si>
  <si>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</si>
  <si>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</si>
  <si>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</si>
  <si>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</si>
  <si>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</si>
  <si>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</si>
  <si>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</si>
  <si>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</si>
  <si>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</si>
  <si>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</si>
  <si>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</si>
  <si>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</si>
  <si>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</si>
  <si>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</si>
  <si>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</si>
  <si>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</si>
  <si>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</si>
  <si>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</si>
  <si>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</si>
  <si>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</si>
  <si>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</si>
  <si>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</si>
  <si>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</si>
  <si>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</si>
  <si>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</si>
  <si>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</si>
  <si>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</si>
  <si>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</si>
  <si>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</si>
  <si>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</si>
  <si>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</si>
  <si>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</si>
  <si>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</si>
  <si>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</si>
  <si>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</si>
  <si>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</si>
  <si>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</si>
  <si>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</si>
  <si>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</si>
  <si>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</si>
  <si>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</si>
  <si>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</si>
  <si>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</si>
  <si>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</si>
  <si>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</si>
  <si>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</si>
  <si>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</si>
  <si>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</si>
  <si>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</si>
  <si>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</si>
  <si>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</si>
  <si>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</si>
  <si>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</si>
  <si>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</si>
  <si>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</si>
  <si>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</si>
  <si>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</si>
  <si>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</si>
  <si>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</si>
  <si>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</si>
  <si>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</si>
  <si>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</si>
  <si>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</si>
  <si>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</si>
  <si>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</si>
  <si>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</si>
  <si>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</si>
  <si>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</si>
  <si>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</si>
  <si>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</si>
  <si>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</si>
  <si>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</si>
  <si>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</si>
  <si>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</si>
  <si>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</si>
  <si>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</si>
  <si>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</si>
  <si>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</si>
  <si>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</si>
  <si>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</si>
  <si>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</si>
  <si>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</si>
  <si>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</si>
  <si>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</si>
  <si>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</si>
  <si>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</si>
  <si>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</si>
  <si>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</si>
  <si>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</si>
  <si>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</si>
  <si>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</si>
  <si>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</si>
  <si>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</si>
  <si>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</si>
  <si>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</si>
  <si>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</si>
  <si>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</si>
  <si>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</si>
  <si>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</si>
  <si>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</si>
  <si>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</si>
  <si>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</si>
  <si>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</si>
  <si>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</si>
  <si>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</si>
  <si>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</si>
  <si>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</si>
  <si>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</si>
  <si>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</si>
  <si>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</si>
  <si>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</si>
  <si>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</si>
  <si>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</si>
  <si>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</si>
  <si>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</si>
  <si>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</si>
  <si>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</si>
  <si>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</si>
  <si>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</si>
  <si>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</si>
  <si>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</si>
  <si>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</si>
  <si>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</si>
  <si>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</si>
  <si>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</si>
  <si>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</si>
  <si>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</si>
  <si>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</si>
  <si>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</si>
  <si>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</si>
  <si>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</si>
  <si>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</si>
  <si>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</si>
  <si>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</si>
  <si>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</si>
  <si>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</si>
  <si>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</si>
  <si>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</si>
  <si>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</si>
  <si>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</si>
  <si>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</si>
  <si>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</si>
  <si>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</si>
  <si>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</si>
  <si>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</si>
  <si>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</si>
  <si>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</si>
  <si>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</si>
  <si>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</si>
  <si>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</si>
  <si>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</si>
  <si>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</si>
  <si>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</si>
  <si>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</si>
  <si>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</si>
  <si>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</si>
  <si>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</si>
  <si>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</si>
  <si>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</si>
  <si>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</si>
  <si>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</si>
  <si>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</si>
  <si>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</si>
  <si>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</si>
  <si>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</si>
  <si>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</si>
  <si>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</si>
  <si>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</si>
  <si>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</si>
  <si>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</si>
  <si>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</si>
  <si>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</si>
  <si>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</si>
  <si>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</si>
  <si>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</si>
  <si>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</si>
  <si>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</si>
  <si>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</si>
  <si>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</si>
  <si>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</si>
  <si>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</si>
  <si>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</si>
  <si>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</si>
  <si>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</si>
  <si>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</si>
  <si>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</si>
  <si>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</si>
  <si>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</si>
  <si>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</si>
  <si>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</si>
  <si>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</si>
  <si>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</si>
  <si>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</si>
  <si>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</si>
  <si>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</si>
  <si>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</si>
  <si>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</si>
  <si>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</si>
  <si>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</si>
  <si>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</si>
  <si>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</si>
  <si>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</si>
  <si>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</si>
  <si>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</si>
  <si>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</si>
  <si>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</si>
  <si>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</si>
  <si>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</si>
  <si>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</si>
  <si>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</si>
  <si>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</si>
  <si>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</si>
  <si>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</si>
  <si>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</si>
  <si>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</si>
  <si>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</si>
  <si>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</si>
  <si>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</si>
  <si>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</si>
  <si>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</si>
  <si>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</si>
  <si>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</si>
  <si>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</si>
  <si>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</si>
  <si>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</si>
  <si>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</si>
  <si>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</si>
  <si>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</si>
  <si>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</si>
  <si>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</si>
  <si>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</si>
  <si>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</si>
  <si>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</si>
  <si>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</si>
  <si>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</si>
  <si>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</si>
  <si>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</si>
  <si>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</si>
  <si>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</si>
  <si>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</si>
  <si>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</si>
  <si>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</si>
  <si>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</si>
  <si>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</si>
  <si>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</si>
  <si>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</si>
  <si>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</si>
  <si>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</si>
  <si>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</si>
  <si>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</si>
  <si>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</si>
  <si>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</si>
  <si>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</si>
  <si>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</si>
  <si>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</si>
  <si>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</si>
  <si>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</si>
  <si>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</si>
  <si>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</si>
  <si>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</si>
  <si>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</si>
  <si>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</si>
  <si>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</si>
  <si>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</si>
  <si>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</si>
  <si>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</si>
  <si>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</si>
  <si>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</si>
  <si>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</si>
  <si>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</si>
  <si>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</si>
  <si>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</si>
  <si>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</si>
  <si>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</si>
  <si>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</si>
  <si>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</si>
  <si>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</si>
  <si>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</si>
  <si>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</si>
  <si>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</si>
  <si>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</si>
  <si>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</si>
  <si>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</si>
  <si>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</si>
  <si>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</si>
  <si>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</si>
  <si>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</si>
  <si>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</si>
  <si>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</si>
  <si>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</si>
  <si>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</si>
  <si>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</si>
  <si>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</si>
  <si>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</si>
  <si>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</si>
  <si>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</si>
  <si>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</si>
  <si>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</si>
  <si>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</si>
  <si>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</si>
  <si>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</si>
  <si>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</si>
  <si>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</si>
  <si>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</si>
  <si>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</si>
  <si>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</si>
  <si>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</si>
  <si>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</si>
  <si>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</si>
  <si>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</si>
  <si>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</si>
  <si>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</si>
  <si>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</si>
  <si>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</si>
  <si>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</si>
  <si>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</si>
  <si>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</si>
  <si>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</si>
  <si>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</si>
  <si>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</si>
  <si>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</si>
  <si>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</si>
  <si>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</si>
  <si>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</si>
  <si>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</si>
  <si>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</si>
  <si>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</si>
  <si>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</si>
  <si>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</si>
  <si>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</si>
  <si>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</si>
  <si>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</si>
  <si>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</si>
  <si>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</si>
  <si>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</si>
  <si>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</si>
  <si>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</si>
  <si>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</si>
  <si>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</si>
  <si>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</si>
  <si>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</si>
  <si>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</si>
  <si>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</si>
  <si>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</si>
  <si>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</si>
  <si>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</si>
  <si>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</si>
  <si>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</si>
  <si>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</si>
  <si>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</si>
  <si>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</si>
  <si>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</si>
  <si>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</si>
  <si>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</si>
  <si>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</si>
  <si>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</si>
  <si>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</si>
  <si>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</si>
  <si>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</si>
  <si>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</si>
  <si>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</si>
  <si>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</si>
  <si>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</si>
  <si>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</si>
  <si>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</si>
  <si>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</si>
  <si>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</si>
  <si>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</si>
  <si>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</si>
  <si>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</si>
  <si>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</si>
  <si>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</si>
  <si>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</si>
  <si>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</si>
  <si>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</si>
  <si>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</si>
  <si>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</si>
  <si>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</si>
  <si>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</si>
  <si>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</si>
  <si>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</si>
  <si>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</si>
  <si>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</si>
  <si>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</si>
  <si>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</si>
  <si>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</si>
  <si>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</si>
  <si>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</si>
  <si>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</si>
  <si>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</si>
  <si>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</si>
  <si>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</si>
  <si>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</si>
  <si>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</si>
  <si>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</si>
  <si>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</si>
  <si>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</si>
  <si>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</si>
  <si>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</si>
  <si>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</si>
  <si>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</si>
  <si>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</si>
  <si>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</si>
  <si>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</si>
  <si>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</si>
  <si>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</si>
  <si>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</si>
  <si>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</si>
  <si>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</si>
  <si>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</si>
  <si>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</si>
  <si>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</si>
  <si>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</si>
  <si>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</si>
  <si>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</si>
  <si>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</si>
  <si>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</si>
  <si>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</si>
  <si>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</si>
  <si>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</si>
  <si>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</si>
  <si>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</si>
  <si>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</si>
  <si>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</si>
  <si>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</si>
  <si>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</si>
  <si>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</si>
  <si>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</si>
  <si>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</si>
  <si>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</si>
  <si>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</si>
  <si>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</si>
  <si>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</si>
  <si>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</si>
  <si>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</si>
  <si>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</si>
  <si>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</si>
  <si>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</si>
  <si>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</si>
  <si>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</si>
  <si>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</si>
  <si>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</si>
  <si>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</si>
  <si>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</si>
  <si>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</si>
  <si>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</si>
  <si>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</si>
  <si>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</si>
  <si>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</si>
  <si>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</si>
  <si>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</si>
  <si>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</si>
  <si>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</si>
  <si>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</si>
  <si>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</si>
  <si>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</si>
  <si>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</si>
  <si>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</si>
  <si>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</si>
  <si>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</si>
  <si>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</si>
  <si>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</si>
  <si>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</si>
  <si>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</si>
  <si>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</si>
  <si>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</si>
  <si>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</si>
  <si>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</si>
  <si>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</si>
  <si>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</si>
  <si>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</si>
  <si>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</si>
  <si>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</si>
  <si>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</si>
  <si>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</si>
  <si>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</si>
  <si>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</si>
  <si>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</si>
  <si>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</si>
  <si>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</si>
  <si>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</si>
  <si>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</si>
  <si>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</si>
  <si>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</si>
  <si>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</si>
  <si>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</si>
  <si>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</si>
  <si>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</si>
  <si>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</si>
  <si>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</si>
  <si>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</si>
  <si>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</si>
  <si>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</si>
  <si>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</si>
  <si>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</si>
  <si>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</si>
  <si>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</si>
  <si>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</si>
  <si>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</si>
  <si>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</si>
  <si>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</si>
  <si>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</si>
  <si>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</si>
  <si>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</si>
  <si>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</si>
  <si>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</si>
  <si>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</si>
  <si>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</si>
  <si>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</si>
  <si>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</si>
  <si>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</si>
  <si>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</si>
  <si>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</si>
  <si>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</si>
  <si>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</si>
  <si>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</si>
  <si>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</si>
  <si>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</si>
  <si>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</si>
  <si>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</si>
  <si>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</si>
  <si>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</si>
  <si>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</si>
  <si>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</si>
  <si>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</si>
  <si>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</si>
  <si>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</si>
  <si>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</si>
  <si>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</si>
  <si>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</si>
  <si>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</si>
  <si>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</si>
  <si>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</si>
  <si>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</si>
  <si>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</si>
  <si>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</si>
  <si>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</si>
  <si>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</si>
  <si>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</si>
  <si>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</si>
  <si>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</si>
  <si>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</si>
  <si>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</si>
  <si>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</si>
  <si>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</si>
  <si>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</si>
  <si>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</si>
  <si>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</si>
  <si>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</si>
  <si>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</si>
  <si>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</si>
  <si>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</si>
  <si>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</si>
  <si>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</si>
  <si>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</si>
  <si>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</si>
  <si>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</si>
  <si>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</si>
  <si>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</si>
  <si>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</si>
  <si>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</si>
  <si>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</si>
  <si>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</si>
  <si>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</si>
  <si>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</si>
  <si>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</si>
  <si>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</si>
  <si>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</si>
  <si>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</si>
  <si>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</si>
  <si>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</si>
  <si>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</si>
  <si>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</si>
  <si>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</si>
  <si>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</si>
  <si>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</si>
  <si>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</si>
  <si>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</si>
  <si>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</si>
  <si>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</si>
  <si>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</si>
  <si>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</si>
  <si>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</si>
  <si>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</si>
  <si>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</si>
  <si>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</si>
  <si>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</si>
  <si>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</si>
  <si>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</si>
  <si>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</si>
  <si>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</si>
  <si>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</si>
  <si>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</si>
  <si>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</si>
  <si>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</si>
  <si>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</si>
  <si>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</si>
  <si>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</si>
  <si>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</si>
  <si>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</si>
  <si>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</si>
  <si>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</si>
  <si>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</si>
  <si>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</si>
  <si>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</si>
  <si>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</si>
  <si>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</si>
  <si>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</si>
  <si>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</si>
  <si>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</si>
  <si>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</si>
  <si>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</si>
  <si>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</si>
  <si>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</si>
  <si>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</si>
  <si>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</si>
  <si>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</si>
  <si>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</si>
  <si>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</si>
  <si>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</si>
  <si>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</si>
  <si>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</si>
  <si>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</si>
  <si>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</si>
  <si>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</si>
  <si>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</si>
  <si>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</si>
  <si>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</si>
  <si>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</si>
  <si>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</si>
  <si>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</si>
  <si>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</si>
  <si>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</si>
  <si>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</si>
  <si>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</si>
  <si>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</si>
  <si>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</si>
  <si>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</si>
  <si>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</si>
  <si>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</si>
  <si>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</si>
  <si>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</si>
  <si>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</si>
  <si>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</si>
  <si>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</si>
  <si>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</si>
  <si>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</si>
  <si>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</si>
  <si>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</si>
  <si>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</si>
  <si>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</si>
  <si>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</si>
  <si>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</si>
  <si>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</si>
  <si>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</si>
  <si>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</si>
  <si>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</si>
  <si>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</si>
  <si>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</si>
  <si>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</si>
  <si>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</si>
  <si>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</si>
  <si>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</si>
  <si>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</si>
  <si>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</si>
  <si>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</si>
  <si>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</si>
  <si>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</si>
  <si>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</si>
  <si>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</si>
  <si>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</si>
  <si>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</si>
  <si>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</si>
  <si>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</si>
  <si>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</si>
  <si>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</si>
  <si>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</si>
  <si>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</si>
  <si>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</si>
  <si>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</si>
  <si>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</si>
  <si>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</si>
  <si>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</si>
  <si>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</si>
  <si>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</si>
  <si>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</si>
  <si>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</si>
  <si>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</si>
  <si>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</si>
  <si>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</si>
  <si>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</si>
  <si>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</si>
  <si>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</si>
  <si>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</si>
  <si>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</si>
  <si>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</si>
  <si>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</si>
  <si>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</si>
  <si>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</si>
  <si>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</si>
  <si>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</si>
  <si>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</si>
  <si>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</si>
  <si>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</si>
  <si>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</si>
  <si>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</si>
  <si>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</si>
  <si>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</si>
  <si>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</si>
  <si>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</si>
  <si>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</si>
  <si>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</si>
  <si>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</si>
  <si>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</si>
  <si>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</si>
  <si>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</si>
  <si>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</si>
  <si>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</si>
  <si>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</si>
  <si>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</si>
  <si>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</si>
  <si>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</si>
  <si>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</si>
  <si>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</si>
  <si>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</si>
  <si>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</si>
  <si>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</si>
  <si>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</si>
  <si>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</si>
  <si>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</si>
  <si>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</si>
  <si>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</si>
  <si>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</si>
  <si>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</si>
  <si>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</si>
  <si>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</si>
  <si>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</si>
  <si>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</si>
  <si>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</si>
  <si>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</si>
  <si>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</si>
  <si>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</si>
  <si>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</si>
  <si>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</si>
  <si>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</si>
  <si>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</si>
  <si>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</si>
  <si>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</si>
  <si>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</si>
  <si>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</si>
  <si>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</si>
  <si>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</si>
  <si>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</si>
  <si>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</si>
  <si>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</si>
  <si>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</si>
  <si>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</si>
  <si>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</si>
  <si>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</si>
  <si>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</si>
  <si>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</si>
  <si>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</si>
  <si>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</si>
  <si>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</si>
  <si>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</si>
  <si>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</si>
  <si>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</si>
  <si>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</si>
  <si>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</si>
  <si>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</si>
  <si>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</si>
  <si>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</si>
  <si>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</si>
  <si>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</si>
  <si>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</si>
  <si>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</si>
  <si>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</si>
  <si>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</si>
  <si>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</si>
  <si>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</si>
  <si>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</si>
  <si>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</si>
  <si>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</si>
  <si>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</si>
  <si>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</si>
  <si>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</si>
  <si>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</si>
  <si>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</si>
  <si>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</si>
  <si>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</si>
  <si>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</si>
  <si>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</si>
  <si>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</si>
  <si>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</si>
  <si>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</si>
  <si>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</si>
  <si>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</si>
  <si>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</si>
  <si>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</si>
  <si>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</si>
  <si>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</si>
  <si>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</si>
  <si>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</si>
  <si>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</si>
  <si>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</si>
  <si>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</si>
  <si>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</si>
  <si>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</si>
  <si>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</si>
  <si>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</si>
  <si>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</si>
  <si>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</si>
  <si>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</si>
  <si>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</si>
  <si>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</si>
  <si>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</si>
  <si>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</si>
  <si>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</si>
  <si>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</si>
  <si>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</si>
  <si>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</si>
  <si>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</si>
  <si>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</si>
  <si>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</si>
  <si>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</si>
  <si>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</si>
  <si>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</si>
  <si>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</si>
  <si>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</si>
  <si>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</si>
  <si>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</si>
  <si>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</si>
  <si>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</si>
  <si>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</si>
  <si>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</si>
  <si>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</si>
  <si>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</si>
  <si>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</si>
  <si>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</si>
  <si>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</si>
  <si>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</si>
  <si>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</si>
  <si>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</si>
  <si>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</si>
  <si>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</si>
  <si>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</si>
  <si>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</si>
  <si>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</si>
  <si>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</si>
  <si>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</si>
  <si>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</si>
  <si>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</si>
  <si>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</si>
  <si>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</si>
  <si>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</si>
  <si>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</si>
  <si>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</si>
  <si>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</si>
  <si>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</si>
  <si>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</si>
  <si>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</si>
  <si>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</si>
  <si>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</si>
  <si>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</si>
  <si>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</si>
  <si>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</si>
  <si>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</si>
  <si>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</si>
  <si>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</si>
  <si>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</si>
  <si>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</si>
  <si>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</si>
  <si>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</si>
  <si>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</si>
  <si>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</si>
  <si>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</si>
  <si>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</si>
  <si>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</si>
  <si>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</si>
  <si>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</si>
  <si>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</si>
  <si>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</si>
  <si>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</si>
  <si>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</si>
  <si>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</si>
  <si>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</si>
  <si>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</si>
  <si>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</si>
  <si>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</si>
  <si>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</si>
  <si>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</si>
  <si>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</si>
  <si>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</si>
  <si>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</si>
  <si>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</si>
  <si>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</si>
  <si>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</si>
  <si>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</si>
  <si>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</si>
  <si>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</si>
  <si>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</si>
  <si>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</si>
  <si>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</si>
  <si>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</si>
  <si>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</si>
  <si>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</si>
  <si>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</si>
  <si>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</si>
  <si>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</si>
  <si>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</si>
  <si>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</si>
  <si>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</si>
  <si>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</si>
  <si>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</si>
  <si>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</si>
  <si>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</si>
  <si>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</si>
  <si>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</si>
  <si>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</si>
  <si>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</si>
  <si>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</si>
  <si>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</si>
  <si>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</si>
  <si>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</si>
  <si>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</si>
  <si>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</si>
  <si>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</si>
  <si>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</si>
  <si>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</si>
  <si>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</si>
  <si>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</si>
  <si>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</si>
  <si>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</si>
  <si>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</si>
  <si>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</si>
  <si>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</si>
  <si>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</si>
  <si>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</si>
  <si>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</si>
  <si>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</si>
  <si>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</si>
  <si>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</si>
  <si>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</si>
  <si>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</si>
  <si>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</si>
  <si>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</si>
  <si>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</si>
  <si>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</si>
  <si>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</si>
  <si>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</si>
  <si>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</si>
  <si>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</si>
  <si>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</si>
  <si>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</si>
  <si>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</si>
  <si>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</si>
  <si>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</si>
  <si>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</si>
  <si>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</si>
  <si>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</si>
  <si>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</si>
  <si>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</si>
  <si>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</si>
  <si>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</si>
  <si>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</si>
  <si>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</si>
  <si>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</si>
  <si>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</si>
  <si>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</si>
  <si>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</si>
  <si>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</si>
  <si>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</si>
  <si>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</si>
  <si>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</si>
  <si>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</si>
  <si>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</si>
  <si>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</si>
  <si>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</si>
  <si>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</si>
  <si>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</si>
  <si>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</si>
  <si>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</si>
  <si>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</si>
  <si>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</si>
  <si>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</si>
  <si>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</si>
  <si>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</si>
  <si>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</si>
  <si>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</si>
  <si>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</si>
  <si>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</si>
  <si>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</si>
  <si>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</si>
  <si>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</si>
  <si>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</si>
  <si>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</si>
  <si>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</si>
  <si>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</si>
  <si>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</si>
  <si>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</si>
  <si>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</si>
  <si>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</si>
  <si>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</si>
  <si>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</si>
  <si>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</si>
  <si>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</si>
  <si>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</si>
  <si>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</si>
  <si>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</si>
  <si>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</si>
  <si>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</si>
  <si>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</si>
  <si>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</si>
  <si>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</si>
  <si>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</si>
  <si>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</si>
  <si>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</si>
  <si>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</si>
  <si>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</si>
  <si>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</si>
  <si>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</si>
  <si>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</si>
  <si>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</si>
  <si>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</si>
  <si>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</si>
  <si>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</si>
  <si>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</si>
  <si>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</si>
  <si>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</si>
  <si>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</si>
  <si>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</si>
  <si>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</si>
  <si>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</si>
  <si>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</si>
  <si>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</si>
  <si>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</si>
  <si>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</si>
  <si>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</si>
  <si>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</si>
  <si>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</si>
  <si>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</si>
  <si>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</si>
  <si>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</si>
  <si>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</si>
  <si>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</si>
  <si>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</si>
  <si>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</si>
  <si>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</si>
  <si>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</si>
  <si>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</si>
  <si>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</si>
  <si>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</si>
  <si>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</si>
  <si>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</si>
  <si>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</si>
  <si>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</si>
  <si>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</si>
  <si>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</si>
  <si>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</si>
  <si>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</si>
  <si>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</si>
  <si>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</si>
  <si>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</si>
  <si>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</si>
  <si>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</si>
  <si>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</si>
  <si>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</si>
  <si>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</si>
  <si>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</si>
  <si>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</si>
  <si>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</si>
  <si>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</si>
  <si>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</si>
  <si>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</si>
  <si>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</si>
  <si>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</si>
  <si>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</si>
  <si>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</si>
  <si>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</si>
  <si>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</si>
  <si>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</si>
  <si>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</si>
  <si>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</si>
  <si>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</si>
  <si>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</si>
  <si>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</si>
  <si>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</si>
  <si>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</si>
  <si>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</si>
  <si>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</si>
  <si>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</si>
  <si>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</si>
  <si>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</si>
  <si>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</si>
  <si>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</si>
  <si>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</si>
  <si>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</si>
  <si>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</si>
  <si>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</si>
  <si>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</si>
  <si>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</si>
  <si>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</si>
  <si>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</si>
  <si>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</si>
  <si>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</si>
  <si>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</si>
  <si>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</si>
  <si>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</si>
  <si>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</si>
  <si>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</si>
  <si>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</si>
  <si>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</si>
  <si>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</si>
  <si>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</si>
  <si>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</si>
  <si>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</si>
  <si>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</si>
  <si>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</si>
  <si>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</si>
  <si>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</si>
  <si>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</si>
  <si>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</si>
  <si>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</si>
  <si>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</si>
  <si>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</si>
  <si>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</si>
  <si>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</si>
  <si>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</si>
  <si>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</si>
  <si>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</si>
  <si>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</si>
  <si>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</si>
  <si>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</si>
  <si>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</si>
  <si>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</si>
  <si>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</si>
  <si>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</si>
  <si>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</si>
  <si>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</si>
  <si>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</si>
  <si>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</si>
  <si>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</si>
  <si>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</si>
  <si>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</si>
  <si>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</si>
  <si>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</si>
  <si>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</si>
  <si>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</si>
  <si>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</si>
  <si>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</si>
  <si>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</si>
  <si>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</si>
  <si>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</si>
  <si>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</si>
  <si>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</si>
  <si>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</si>
  <si>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</si>
  <si>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</si>
  <si>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</si>
  <si>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</si>
  <si>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</si>
  <si>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</si>
  <si>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</si>
  <si>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</si>
  <si>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</si>
  <si>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</si>
  <si>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</si>
  <si>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</si>
  <si>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</si>
  <si>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</si>
  <si>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</si>
  <si>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</si>
  <si>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</si>
  <si>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</si>
  <si>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</si>
  <si>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</si>
  <si>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</si>
  <si>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</si>
  <si>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</si>
  <si>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</si>
  <si>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</si>
  <si>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</si>
  <si>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</si>
  <si>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</si>
  <si>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</si>
  <si>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</si>
  <si>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</si>
  <si>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</si>
  <si>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</si>
  <si>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</si>
  <si>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</si>
  <si>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</si>
  <si>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</si>
  <si>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</si>
  <si>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</si>
  <si>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</si>
  <si>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</si>
  <si>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</si>
  <si>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</si>
  <si>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</si>
  <si>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</si>
  <si>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</si>
  <si>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</si>
  <si>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</si>
  <si>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</si>
  <si>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</si>
  <si>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</si>
  <si>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</si>
  <si>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</si>
  <si>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</si>
  <si>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</si>
  <si>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</si>
  <si>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</si>
  <si>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</si>
  <si>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</si>
  <si>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</si>
  <si>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</si>
  <si>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</si>
  <si>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</si>
  <si>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</si>
  <si>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</si>
  <si>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</si>
  <si>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</si>
  <si>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</si>
  <si>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</si>
  <si>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</si>
  <si>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</si>
  <si>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</si>
  <si>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</si>
  <si>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</si>
  <si>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</si>
  <si>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</si>
  <si>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</si>
  <si>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</si>
  <si>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</si>
  <si>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</si>
  <si>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</si>
  <si>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</si>
  <si>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</si>
  <si>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</si>
  <si>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</si>
  <si>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</si>
  <si>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</si>
  <si>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</si>
  <si>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</si>
  <si>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</si>
  <si>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</si>
  <si>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</si>
  <si>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</si>
  <si>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</si>
  <si>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</si>
  <si>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</si>
  <si>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</si>
  <si>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</si>
  <si>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</si>
  <si>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</si>
  <si>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</si>
  <si>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</si>
  <si>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</si>
  <si>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</si>
  <si>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</si>
  <si>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</si>
  <si>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</si>
  <si>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</si>
  <si>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</si>
  <si>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</si>
  <si>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</si>
  <si>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</si>
  <si>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</si>
  <si>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</si>
  <si>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</si>
  <si>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</si>
  <si>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</si>
  <si>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</si>
  <si>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</si>
  <si>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</si>
  <si>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</si>
  <si>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</si>
  <si>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</si>
  <si>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</si>
  <si>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</si>
  <si>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</si>
  <si>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</si>
  <si>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</si>
  <si>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</si>
  <si>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</si>
  <si>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</si>
  <si>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</si>
  <si>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</si>
  <si>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</si>
  <si>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</si>
  <si>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</si>
  <si>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</si>
  <si>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</si>
  <si>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</si>
  <si>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</si>
  <si>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</si>
  <si>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</si>
  <si>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</si>
  <si>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</si>
  <si>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</si>
  <si>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</si>
  <si>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</si>
  <si>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</si>
  <si>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</si>
  <si>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</si>
  <si>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</si>
  <si>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</si>
  <si>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</si>
  <si>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</si>
  <si>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</si>
  <si>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</si>
  <si>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</si>
  <si>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</si>
  <si>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</si>
  <si>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</si>
  <si>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</si>
  <si>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</si>
  <si>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</si>
  <si>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</si>
  <si>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</si>
  <si>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</si>
  <si>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</si>
  <si>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</si>
  <si>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</si>
  <si>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</si>
  <si>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</si>
  <si>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</si>
  <si>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</si>
  <si>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</si>
  <si>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</si>
  <si>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</si>
  <si>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</si>
  <si>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</si>
  <si>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</si>
  <si>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</si>
  <si>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</si>
  <si>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</si>
  <si>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</si>
  <si>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</si>
  <si>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</si>
  <si>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</si>
  <si>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</si>
  <si>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</si>
  <si>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</si>
  <si>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</si>
  <si>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</si>
  <si>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</si>
  <si>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</si>
  <si>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</si>
  <si>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</si>
  <si>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</si>
  <si>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</si>
  <si>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</si>
  <si>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</si>
  <si>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</si>
  <si>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</si>
  <si>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</si>
  <si>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</si>
  <si>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</si>
  <si>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</si>
  <si>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</si>
  <si>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</si>
  <si>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</si>
  <si>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</si>
  <si>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</si>
  <si>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</si>
  <si>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</si>
  <si>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</si>
  <si>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</si>
  <si>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</si>
  <si>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</si>
  <si>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</si>
  <si>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</si>
  <si>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</si>
  <si>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</si>
  <si>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</si>
  <si>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</si>
  <si>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</si>
  <si>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</si>
  <si>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</si>
  <si>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</si>
  <si>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</si>
  <si>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</si>
  <si>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</si>
  <si>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</si>
  <si>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</si>
  <si>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</si>
  <si>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</si>
  <si>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</si>
  <si>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</si>
  <si>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</si>
  <si>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</si>
  <si>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</si>
  <si>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</si>
  <si>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</si>
  <si>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</si>
  <si>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</si>
  <si>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</si>
  <si>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</si>
  <si>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</si>
  <si>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</si>
  <si>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</si>
  <si>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</si>
  <si>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</si>
  <si>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</si>
  <si>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</si>
  <si>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</si>
  <si>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</si>
  <si>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</si>
  <si>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</si>
  <si>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</si>
  <si>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</si>
  <si>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</si>
  <si>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</si>
  <si>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</si>
  <si>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</si>
  <si>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</si>
  <si>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</si>
  <si>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</si>
  <si>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</si>
  <si>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</si>
  <si>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</si>
  <si>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</si>
  <si>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</si>
  <si>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</si>
  <si>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</si>
  <si>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</si>
  <si>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</si>
  <si>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</si>
  <si>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</si>
  <si>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</si>
  <si>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</si>
  <si>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</si>
  <si>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</si>
  <si>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</si>
  <si>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</si>
  <si>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</si>
  <si>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</si>
  <si>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</si>
  <si>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</si>
  <si>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</si>
  <si>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</si>
  <si>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</si>
  <si>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</si>
  <si>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</si>
  <si>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</si>
  <si>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</si>
  <si>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</si>
  <si>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</si>
  <si>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</si>
  <si>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</si>
  <si>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</si>
  <si>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</si>
  <si>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</si>
  <si>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</si>
  <si>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</si>
  <si>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</si>
  <si>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</si>
  <si>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</si>
  <si>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</si>
  <si>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</si>
  <si>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</si>
  <si>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</si>
  <si>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</si>
  <si>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</si>
  <si>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</si>
  <si>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</si>
  <si>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</si>
  <si>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</si>
  <si>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</si>
  <si>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</si>
  <si>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</si>
  <si>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</si>
  <si>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</si>
  <si>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</si>
  <si>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</si>
  <si>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</si>
  <si>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</si>
  <si>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</si>
  <si>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</si>
  <si>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</si>
  <si>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</si>
  <si>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</si>
  <si>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</si>
  <si>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</si>
  <si>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</si>
  <si>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</si>
  <si>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</si>
  <si>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</si>
  <si>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</si>
  <si>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</si>
  <si>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</si>
  <si>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</si>
  <si>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</si>
  <si>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</si>
  <si>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</si>
  <si>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</si>
  <si>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</si>
  <si>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</si>
  <si>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</si>
  <si>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</si>
  <si>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</si>
  <si>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</si>
  <si>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</si>
  <si>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</si>
  <si>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</si>
  <si>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</si>
  <si>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</si>
  <si>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</si>
  <si>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</si>
  <si>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</si>
  <si>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</si>
  <si>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</si>
  <si>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</si>
  <si>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</si>
  <si>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</si>
  <si>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</si>
  <si>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</si>
  <si>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</si>
  <si>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</si>
  <si>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</si>
  <si>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</si>
  <si>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</si>
  <si>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</si>
  <si>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</si>
  <si>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</si>
  <si>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</si>
  <si>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</si>
  <si>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</si>
  <si>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</si>
  <si>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</si>
  <si>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</si>
  <si>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</si>
  <si>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</si>
  <si>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</si>
  <si>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</si>
  <si>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</si>
  <si>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</si>
  <si>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</si>
  <si>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</si>
  <si>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</si>
  <si>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</si>
  <si>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</si>
  <si>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</si>
  <si>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</si>
  <si>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</si>
  <si>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</si>
  <si>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</si>
  <si>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</si>
  <si>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</si>
  <si>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</si>
  <si>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</si>
  <si>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</si>
  <si>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</si>
  <si>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</si>
  <si>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</si>
  <si>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</si>
  <si>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</si>
  <si>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</si>
  <si>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</si>
  <si>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</si>
  <si>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</si>
  <si>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</si>
  <si>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</si>
  <si>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</si>
  <si>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</si>
  <si>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</si>
  <si>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</si>
  <si>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</si>
  <si>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</si>
  <si>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</si>
  <si>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</si>
  <si>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</si>
  <si>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</si>
  <si>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</si>
  <si>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</si>
  <si>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</si>
  <si>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</si>
  <si>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</si>
  <si>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</si>
  <si>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</si>
  <si>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</si>
  <si>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</si>
  <si>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</si>
  <si>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</si>
  <si>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</si>
  <si>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</si>
  <si>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</si>
  <si>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</si>
  <si>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</si>
  <si>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</si>
  <si>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</si>
  <si>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</si>
  <si>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</si>
  <si>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</si>
  <si>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</si>
  <si>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</si>
  <si>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</si>
  <si>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</si>
  <si>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</si>
  <si>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</si>
  <si>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</si>
  <si>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</si>
  <si>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</si>
  <si>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</si>
  <si>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</si>
  <si>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</si>
  <si>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</si>
  <si>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</si>
  <si>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</si>
  <si>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</si>
  <si>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</si>
  <si>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</si>
  <si>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</si>
  <si>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</si>
  <si>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</si>
  <si>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</si>
  <si>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</si>
  <si>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</si>
  <si>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</si>
  <si>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</si>
  <si>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</si>
  <si>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</si>
  <si>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</si>
  <si>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</si>
  <si>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</si>
  <si>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</si>
  <si>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</si>
  <si>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</si>
  <si>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</si>
  <si>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</si>
  <si>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</si>
  <si>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</si>
  <si>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</si>
  <si>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</si>
  <si>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</si>
  <si>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</si>
  <si>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</si>
  <si>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</si>
  <si>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</si>
  <si>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</si>
  <si>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</si>
  <si>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</si>
  <si>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</si>
  <si>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</si>
  <si>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</si>
  <si>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</si>
  <si>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</si>
  <si>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</si>
  <si>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</si>
  <si>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</si>
  <si>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</si>
  <si>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</si>
  <si>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</si>
  <si>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</si>
  <si>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</si>
  <si>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</si>
  <si>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</si>
  <si>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</si>
  <si>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</si>
  <si>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</si>
  <si>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</si>
  <si>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</si>
  <si>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</si>
  <si>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</si>
  <si>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</si>
  <si>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</si>
  <si>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</si>
  <si>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</si>
  <si>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</si>
  <si>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</si>
  <si>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</si>
  <si>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</si>
  <si>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</si>
  <si>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</si>
  <si>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</si>
  <si>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</si>
  <si>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</si>
  <si>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</si>
  <si>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</si>
  <si>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</si>
  <si>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</si>
  <si>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</si>
  <si>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</si>
  <si>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</si>
  <si>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</si>
  <si>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</si>
  <si>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</si>
  <si>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</si>
  <si>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</si>
  <si>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</si>
  <si>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</si>
  <si>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</si>
  <si>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</si>
  <si>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</si>
  <si>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</si>
  <si>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</si>
  <si>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</si>
  <si>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</si>
  <si>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</si>
  <si>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</si>
  <si>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</si>
  <si>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</si>
  <si>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</si>
  <si>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</si>
  <si>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</si>
  <si>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</si>
  <si>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</si>
  <si>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</si>
  <si>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</si>
  <si>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</si>
  <si>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</si>
  <si>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</si>
  <si>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</si>
  <si>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</si>
  <si>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</si>
  <si>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</si>
  <si>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</si>
  <si>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</si>
  <si>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</si>
  <si>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</si>
  <si>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</si>
  <si>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</si>
  <si>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</si>
  <si>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</si>
  <si>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</si>
  <si>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</si>
  <si>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</si>
  <si>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</si>
  <si>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</si>
  <si>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</si>
  <si>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</si>
  <si>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</si>
  <si>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</si>
  <si>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</si>
  <si>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</si>
  <si>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</si>
  <si>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</si>
  <si>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</si>
  <si>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</si>
  <si>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</si>
  <si>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</si>
  <si>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</si>
  <si>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</si>
  <si>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</si>
  <si>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</si>
  <si>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</si>
  <si>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</si>
  <si>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</si>
  <si>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</si>
  <si>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</si>
  <si>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</si>
  <si>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</si>
  <si>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</si>
  <si>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</si>
  <si>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</si>
  <si>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</si>
  <si>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</si>
  <si>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</si>
  <si>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</si>
  <si>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</si>
  <si>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</si>
  <si>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</si>
  <si>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</si>
  <si>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</si>
  <si>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</si>
  <si>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</si>
  <si>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</si>
  <si>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</si>
  <si>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</si>
  <si>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</si>
  <si>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</si>
  <si>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</si>
  <si>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</si>
  <si>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</si>
  <si>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</si>
  <si>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</si>
  <si>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</si>
  <si>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</si>
  <si>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</si>
  <si>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</si>
  <si>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</si>
  <si>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</si>
  <si>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</si>
  <si>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</si>
  <si>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</si>
  <si>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</si>
  <si>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</si>
  <si>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</si>
  <si>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</si>
  <si>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</si>
  <si>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</si>
  <si>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</si>
  <si>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</si>
  <si>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</si>
  <si>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</si>
  <si>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</si>
  <si>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</si>
  <si>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</si>
  <si>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</si>
  <si>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</si>
  <si>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</si>
  <si>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</si>
  <si>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</si>
  <si>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</si>
  <si>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</si>
  <si>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</si>
  <si>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</si>
  <si>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</si>
  <si>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</si>
  <si>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</si>
  <si>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</si>
  <si>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</si>
  <si>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</si>
  <si>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</si>
  <si>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</si>
  <si>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</si>
  <si>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</si>
  <si>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</si>
  <si>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</si>
  <si>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</si>
  <si>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</si>
  <si>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</si>
  <si>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</si>
  <si>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</si>
  <si>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</si>
  <si>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</si>
  <si>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</si>
  <si>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</si>
  <si>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</si>
  <si>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</si>
  <si>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</si>
  <si>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</si>
  <si>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</si>
  <si>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</si>
  <si>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</si>
  <si>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</si>
  <si>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</si>
  <si>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</si>
  <si>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</si>
  <si>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</si>
  <si>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</si>
  <si>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</si>
  <si>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</si>
  <si>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</si>
  <si>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</si>
  <si>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</si>
  <si>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</si>
  <si>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</si>
  <si>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</si>
  <si>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</si>
  <si>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</si>
  <si>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</si>
  <si>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</si>
  <si>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</si>
  <si>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</si>
  <si>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</si>
  <si>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</si>
  <si>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</si>
  <si>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</si>
  <si>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</si>
  <si>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</si>
  <si>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</si>
  <si>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</si>
  <si>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</si>
  <si>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</si>
  <si>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</si>
  <si>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</si>
  <si>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</si>
  <si>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</si>
  <si>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</si>
  <si>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</si>
  <si>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</si>
  <si>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</si>
  <si>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</si>
  <si>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</si>
  <si>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</si>
  <si>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</si>
  <si>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</si>
  <si>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</si>
  <si>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</si>
  <si>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</si>
  <si>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</si>
  <si>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</si>
  <si>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</si>
  <si>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</si>
  <si>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</si>
  <si>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</si>
  <si>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</si>
  <si>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</si>
  <si>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</si>
  <si>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</si>
  <si>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</si>
  <si>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</si>
  <si>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</si>
  <si>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</si>
  <si>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</si>
  <si>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</si>
  <si>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</si>
  <si>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</si>
  <si>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</si>
  <si>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</si>
  <si>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</si>
  <si>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</si>
  <si>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</si>
  <si>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</si>
  <si>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</si>
  <si>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</si>
  <si>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</si>
  <si>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</si>
  <si>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</si>
  <si>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</si>
  <si>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</si>
  <si>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</si>
  <si>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</si>
  <si>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</si>
  <si>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</si>
  <si>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</si>
  <si>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</si>
  <si>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</si>
  <si>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</si>
  <si>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</si>
  <si>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</si>
  <si>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</si>
  <si>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</si>
  <si>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</si>
  <si>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</si>
  <si>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</si>
  <si>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</si>
  <si>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</si>
  <si>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</si>
  <si>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</si>
  <si>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</si>
  <si>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</si>
  <si>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</si>
  <si>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</si>
  <si>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</si>
  <si>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</si>
  <si>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</si>
  <si>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</si>
  <si>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</si>
  <si>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</si>
  <si>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</si>
  <si>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</si>
  <si>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</si>
  <si>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</si>
  <si>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</si>
  <si>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</si>
  <si>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</si>
  <si>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</si>
  <si>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</si>
  <si>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</si>
  <si>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</si>
  <si>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</si>
  <si>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</si>
  <si>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</si>
  <si>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</si>
  <si>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</si>
  <si>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</si>
  <si>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</si>
  <si>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</si>
  <si>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</si>
  <si>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</si>
  <si>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</si>
  <si>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</si>
  <si>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</si>
  <si>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</si>
  <si>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</si>
  <si>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</si>
  <si>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</si>
  <si>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</si>
  <si>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</si>
  <si>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</si>
  <si>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</si>
  <si>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</si>
  <si>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</si>
  <si>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</si>
  <si>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</si>
  <si>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</si>
  <si>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</si>
  <si>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</si>
  <si>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</si>
  <si>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</si>
  <si>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</si>
  <si>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</si>
  <si>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</si>
  <si>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</si>
  <si>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</si>
  <si>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</si>
  <si>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</si>
  <si>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</si>
  <si>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</si>
  <si>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</si>
  <si>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</si>
  <si>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</si>
  <si>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</si>
  <si>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</si>
  <si>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</si>
  <si>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</si>
  <si>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</si>
  <si>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</si>
  <si>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</si>
  <si>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</si>
  <si>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</si>
  <si>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</si>
  <si>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</si>
  <si>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</si>
  <si>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</si>
  <si>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</si>
  <si>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</si>
  <si>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</si>
  <si>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</si>
  <si>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</si>
  <si>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</si>
  <si>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</si>
  <si>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</si>
  <si>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</si>
  <si>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</si>
  <si>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</si>
  <si>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</si>
  <si>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</si>
  <si>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</si>
  <si>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</si>
  <si>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</si>
  <si>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</si>
  <si>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</si>
  <si>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</si>
  <si>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</si>
  <si>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</si>
  <si>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</si>
  <si>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</si>
  <si>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</si>
  <si>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</si>
  <si>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</si>
  <si>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</si>
  <si>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</si>
  <si>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</si>
  <si>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</si>
  <si>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</si>
  <si>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</si>
  <si>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</si>
  <si>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</si>
  <si>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</si>
  <si>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</si>
  <si>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</si>
  <si>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</si>
  <si>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</si>
  <si>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</si>
  <si>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</si>
  <si>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</si>
  <si>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</si>
  <si>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</si>
  <si>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</si>
  <si>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</si>
  <si>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</si>
  <si>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</si>
  <si>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</si>
  <si>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</si>
  <si>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</si>
  <si>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</si>
  <si>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</si>
  <si>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</si>
  <si>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</si>
  <si>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</si>
  <si>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</si>
  <si>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</si>
  <si>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</si>
  <si>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</si>
  <si>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</si>
  <si>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</si>
  <si>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</si>
  <si>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</si>
  <si>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</si>
  <si>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</si>
  <si>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</si>
  <si>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</si>
  <si>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</si>
  <si>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</si>
  <si>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</si>
  <si>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</si>
  <si>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</si>
  <si>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</si>
  <si>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</si>
  <si>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</si>
  <si>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</si>
  <si>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</si>
  <si>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</si>
  <si>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</si>
  <si>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</si>
  <si>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</si>
  <si>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</si>
  <si>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</si>
  <si>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</si>
  <si>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</si>
  <si>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</si>
  <si>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</si>
  <si>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</si>
  <si>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</si>
  <si>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</si>
  <si>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</si>
  <si>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</si>
  <si>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</si>
  <si>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</si>
  <si>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</si>
  <si>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</si>
  <si>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</si>
  <si>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</si>
  <si>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</si>
  <si>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</si>
  <si>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</si>
  <si>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</si>
  <si>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</si>
  <si>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</si>
  <si>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</si>
  <si>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</si>
  <si>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</si>
  <si>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</si>
  <si>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</si>
  <si>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</si>
  <si>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</si>
  <si>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</si>
  <si>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</si>
  <si>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</si>
  <si>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</si>
  <si>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</si>
  <si>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</si>
  <si>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</si>
  <si>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</si>
  <si>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</si>
  <si>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</si>
  <si>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</si>
  <si>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</si>
  <si>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</si>
  <si>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</si>
  <si>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</si>
  <si>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</si>
  <si>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</si>
  <si>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</si>
  <si>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</si>
  <si>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</si>
  <si>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</si>
  <si>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</si>
  <si>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</si>
  <si>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</si>
  <si>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</si>
  <si>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</si>
  <si>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</si>
  <si>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</si>
  <si>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</si>
  <si>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</si>
  <si>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</si>
  <si>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</si>
  <si>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</si>
  <si>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</si>
  <si>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</si>
  <si>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</si>
  <si>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</si>
  <si>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</si>
  <si>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</si>
  <si>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</si>
  <si>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</si>
  <si>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</si>
  <si>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</si>
  <si>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</si>
  <si>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</si>
  <si>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</si>
  <si>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</si>
  <si>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</si>
  <si>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</si>
  <si>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</si>
  <si>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</si>
  <si>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</si>
  <si>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</si>
  <si>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</si>
  <si>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</si>
  <si>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</si>
  <si>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</si>
  <si>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</si>
  <si>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</si>
  <si>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</si>
  <si>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</si>
  <si>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</si>
  <si>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</si>
  <si>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</si>
  <si>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</si>
  <si>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</si>
  <si>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</si>
  <si>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</si>
  <si>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</si>
  <si>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</si>
  <si>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</si>
  <si>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</si>
  <si>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</si>
  <si>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</si>
  <si>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</si>
  <si>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</si>
  <si>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</si>
  <si>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</si>
  <si>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</si>
  <si>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</si>
  <si>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</si>
  <si>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</si>
  <si>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</si>
  <si>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</si>
  <si>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</si>
  <si>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</si>
  <si>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</si>
  <si>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</si>
  <si>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</si>
  <si>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</si>
  <si>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</si>
  <si>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</si>
  <si>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</si>
  <si>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</si>
  <si>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</si>
  <si>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</si>
  <si>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</si>
  <si>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</si>
  <si>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</si>
  <si>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</si>
  <si>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</si>
  <si>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</si>
  <si>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</si>
  <si>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</si>
  <si>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</si>
  <si>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</si>
  <si>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</si>
  <si>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</si>
  <si>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</si>
  <si>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</si>
  <si>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</si>
  <si>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</si>
  <si>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</si>
  <si>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</si>
  <si>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</si>
  <si>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</si>
  <si>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</si>
  <si>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</si>
  <si>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</si>
  <si>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</si>
  <si>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</si>
  <si>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</si>
  <si>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</si>
  <si>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</si>
  <si>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</si>
  <si>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</si>
  <si>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</si>
  <si>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</si>
  <si>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</si>
  <si>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</si>
  <si>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</si>
  <si>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</si>
  <si>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</si>
  <si>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</si>
  <si>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</si>
  <si>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</si>
  <si>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</si>
  <si>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</si>
  <si>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</si>
  <si>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</si>
  <si>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</si>
  <si>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</si>
  <si>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</si>
  <si>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</si>
  <si>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</si>
  <si>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</si>
  <si>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</si>
  <si>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</si>
  <si>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</si>
  <si>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</si>
  <si>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</si>
  <si>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</si>
  <si>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</si>
  <si>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</si>
  <si>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</si>
  <si>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</si>
  <si>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</si>
  <si>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</si>
  <si>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</si>
  <si>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</si>
  <si>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</si>
  <si>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</si>
  <si>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</si>
  <si>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</si>
  <si>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</si>
  <si>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</si>
  <si>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</si>
  <si>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</si>
  <si>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</si>
  <si>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</si>
  <si>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</si>
  <si>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</si>
  <si>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</si>
  <si>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</si>
  <si>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</si>
  <si>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</si>
  <si>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</si>
  <si>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</si>
  <si>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</si>
  <si>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</si>
  <si>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</si>
  <si>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</si>
  <si>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</si>
  <si>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</si>
  <si>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</si>
  <si>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</si>
  <si>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</si>
  <si>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</si>
  <si>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</si>
  <si>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</si>
  <si>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</si>
  <si>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</si>
  <si>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</si>
  <si>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</si>
  <si>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</si>
  <si>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</si>
  <si>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</si>
  <si>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</si>
  <si>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</si>
  <si>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</si>
  <si>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</si>
  <si>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</si>
  <si>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</si>
  <si>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</si>
  <si>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</si>
  <si>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</si>
  <si>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</si>
  <si>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</si>
  <si>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</si>
  <si>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</si>
  <si>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</si>
  <si>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</si>
  <si>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</si>
  <si>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</si>
  <si>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</si>
  <si>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</si>
  <si>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</si>
  <si>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</si>
  <si>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</si>
  <si>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</si>
  <si>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</si>
  <si>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</si>
  <si>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</si>
  <si>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</si>
  <si>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</si>
  <si>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</si>
  <si>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</si>
  <si>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</si>
  <si>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</si>
  <si>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</si>
  <si>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</si>
  <si>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</si>
  <si>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</si>
  <si>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</si>
  <si>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</si>
  <si>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</si>
  <si>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</si>
  <si>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</si>
  <si>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</si>
  <si>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</si>
  <si>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</si>
  <si>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</si>
  <si>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</si>
  <si>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</si>
  <si>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</si>
  <si>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</si>
  <si>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</si>
  <si>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</si>
  <si>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</si>
  <si>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</si>
  <si>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</si>
  <si>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</si>
  <si>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</si>
  <si>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</si>
  <si>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</si>
  <si>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</si>
  <si>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</si>
  <si>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</si>
  <si>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</si>
  <si>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</si>
  <si>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</si>
  <si>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</si>
  <si>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</si>
  <si>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</si>
  <si>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</si>
  <si>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</si>
  <si>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</si>
  <si>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</si>
  <si>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</si>
  <si>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</si>
  <si>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</si>
  <si>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</si>
  <si>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</si>
  <si>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</si>
  <si>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</si>
  <si>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</si>
  <si>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</si>
  <si>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</si>
  <si>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</si>
  <si>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</si>
  <si>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</si>
  <si>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</si>
  <si>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</si>
  <si>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</si>
  <si>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</si>
  <si>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</si>
  <si>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</si>
  <si>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</si>
  <si>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</si>
  <si>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</si>
  <si>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</si>
  <si>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</si>
  <si>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</si>
  <si>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</si>
  <si>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</si>
  <si>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</si>
  <si>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</si>
  <si>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</si>
  <si>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</si>
  <si>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</si>
  <si>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</si>
  <si>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</si>
  <si>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</si>
  <si>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</si>
  <si>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</si>
  <si>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</si>
  <si>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</si>
  <si>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</si>
  <si>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</si>
  <si>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</si>
  <si>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</si>
  <si>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</si>
  <si>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</si>
  <si>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</si>
  <si>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</si>
  <si>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</si>
  <si>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</si>
  <si>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</si>
  <si>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</si>
  <si>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</si>
  <si>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</si>
  <si>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</si>
  <si>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</si>
  <si>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</si>
  <si>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</si>
  <si>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</si>
  <si>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</si>
  <si>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</si>
  <si>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</si>
  <si>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</si>
  <si>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</si>
  <si>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</si>
  <si>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</si>
  <si>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</si>
  <si>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</si>
  <si>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</si>
  <si>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</si>
  <si>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</si>
  <si>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</si>
  <si>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</si>
  <si>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</si>
  <si>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</si>
  <si>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</si>
  <si>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</si>
  <si>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</si>
  <si>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</si>
  <si>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</si>
  <si>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</si>
  <si>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</si>
  <si>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</si>
  <si>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</si>
  <si>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</si>
  <si>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</si>
  <si>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</si>
  <si>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</si>
  <si>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</si>
  <si>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</si>
  <si>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</si>
  <si>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</si>
  <si>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</si>
  <si>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</si>
  <si>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</si>
  <si>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</si>
  <si>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</si>
  <si>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</si>
  <si>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</si>
  <si>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</si>
  <si>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</si>
  <si>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</si>
  <si>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</si>
  <si>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</si>
  <si>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</si>
  <si>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</si>
  <si>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</si>
  <si>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</si>
  <si>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</si>
  <si>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</si>
  <si>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</si>
  <si>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</si>
  <si>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</si>
  <si>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</si>
  <si>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</si>
  <si>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</si>
  <si>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</si>
  <si>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</si>
  <si>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</si>
  <si>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</si>
  <si>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</si>
  <si>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</si>
  <si>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</si>
  <si>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</si>
  <si>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</si>
  <si>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</si>
  <si>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</si>
  <si>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</si>
  <si>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</si>
  <si>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</si>
  <si>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</si>
  <si>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</si>
  <si>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</si>
  <si>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</si>
  <si>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</si>
  <si>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</si>
  <si>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</si>
  <si>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</si>
  <si>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</si>
  <si>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</si>
  <si>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</si>
  <si>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</si>
  <si>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</si>
  <si>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</si>
  <si>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</si>
  <si>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</si>
  <si>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</si>
  <si>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</si>
  <si>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</si>
  <si>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</si>
  <si>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</si>
  <si>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</si>
  <si>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</si>
  <si>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</si>
  <si>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</si>
  <si>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</si>
  <si>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</si>
  <si>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</si>
  <si>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</si>
  <si>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</si>
  <si>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</si>
  <si>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</si>
  <si>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</si>
  <si>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</si>
  <si>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</si>
  <si>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</si>
  <si>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</si>
  <si>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</si>
  <si>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</si>
  <si>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</si>
  <si>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</si>
  <si>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</si>
  <si>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</si>
  <si>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</si>
  <si>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</si>
  <si>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</si>
  <si>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</si>
  <si>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</si>
  <si>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</si>
  <si>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</si>
  <si>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</si>
  <si>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</si>
  <si>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</si>
  <si>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</si>
  <si>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</si>
  <si>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</si>
  <si>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</si>
  <si>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</si>
  <si>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</si>
  <si>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</si>
  <si>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</si>
  <si>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</si>
  <si>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</si>
  <si>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</si>
  <si>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</si>
  <si>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</si>
  <si>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</si>
  <si>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</si>
  <si>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</si>
  <si>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</si>
  <si>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</si>
  <si>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</si>
  <si>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</si>
  <si>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</si>
  <si>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</si>
  <si>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</si>
  <si>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</si>
  <si>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</si>
  <si>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</si>
  <si>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</si>
  <si>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</si>
  <si>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</si>
  <si>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</si>
  <si>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</si>
  <si>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</si>
  <si>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</si>
  <si>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</si>
  <si>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</si>
  <si>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</si>
  <si>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</si>
  <si>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</si>
  <si>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</si>
  <si>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</si>
  <si>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</si>
  <si>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</si>
  <si>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</si>
  <si>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</si>
  <si>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</si>
  <si>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</si>
  <si>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</si>
  <si>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</si>
  <si>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</si>
  <si>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</si>
  <si>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</si>
  <si>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</si>
  <si>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</si>
  <si>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</si>
  <si>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</si>
  <si>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</si>
  <si>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</si>
  <si>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</si>
  <si>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</si>
  <si>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</si>
  <si>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</si>
  <si>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</si>
  <si>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</si>
  <si>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</si>
  <si>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</si>
  <si>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</si>
  <si>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</si>
  <si>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</si>
  <si>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</si>
  <si>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</si>
  <si>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</si>
  <si>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</si>
  <si>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</si>
  <si>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</si>
  <si>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</si>
  <si>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</si>
  <si>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</si>
  <si>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</si>
  <si>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</si>
  <si>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</si>
  <si>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</si>
  <si>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</si>
  <si>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</si>
  <si>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</si>
  <si>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</si>
  <si>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</si>
  <si>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</si>
  <si>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</si>
  <si>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</si>
  <si>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</si>
  <si>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</si>
  <si>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</si>
  <si>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</si>
  <si>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</si>
  <si>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</si>
  <si>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</si>
  <si>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</si>
  <si>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</si>
  <si>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</si>
  <si>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</si>
  <si>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</si>
  <si>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</si>
  <si>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</si>
  <si>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</si>
  <si>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</si>
  <si>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</si>
  <si>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</si>
  <si>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</si>
  <si>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</si>
  <si>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</si>
  <si>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</si>
  <si>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</si>
  <si>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</si>
  <si>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</si>
  <si>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</si>
  <si>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</si>
  <si>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</si>
  <si>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</si>
  <si>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</si>
  <si>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</si>
  <si>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</si>
  <si>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</si>
  <si>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</si>
  <si>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</si>
  <si>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</si>
  <si>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</si>
  <si>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</si>
  <si>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</si>
  <si>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</si>
  <si>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</si>
  <si>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</si>
  <si>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</si>
  <si>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</si>
  <si>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</si>
  <si>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</si>
  <si>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</si>
  <si>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</si>
  <si>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</si>
  <si>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</si>
  <si>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</si>
  <si>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</si>
  <si>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</si>
  <si>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</si>
  <si>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</si>
  <si>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</si>
  <si>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</si>
  <si>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</si>
  <si>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</si>
  <si>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</si>
  <si>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</si>
  <si>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</si>
  <si>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</si>
  <si>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</si>
  <si>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</si>
  <si>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</si>
  <si>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</si>
  <si>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</si>
  <si>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</si>
  <si>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</si>
  <si>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</si>
  <si>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</si>
  <si>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</si>
  <si>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</si>
  <si>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</si>
  <si>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</si>
  <si>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</si>
  <si>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</si>
  <si>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</si>
  <si>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</si>
  <si>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</si>
  <si>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</si>
  <si>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</si>
  <si>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</si>
  <si>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</si>
  <si>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</si>
  <si>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</si>
  <si>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</si>
  <si>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</si>
  <si>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</si>
  <si>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</si>
  <si>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</si>
  <si>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</si>
  <si>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</si>
  <si>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</si>
  <si>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</si>
  <si>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</si>
  <si>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</si>
  <si>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</si>
  <si>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</si>
  <si>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</si>
  <si>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</si>
  <si>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</si>
  <si>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</si>
  <si>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</si>
  <si>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</si>
  <si>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</si>
  <si>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</si>
  <si>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</si>
  <si>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</si>
  <si>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</si>
  <si>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</si>
  <si>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</si>
  <si>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</si>
  <si>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</si>
  <si>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</si>
  <si>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</si>
  <si>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</si>
  <si>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</si>
  <si>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</si>
  <si>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</si>
  <si>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</si>
  <si>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</si>
  <si>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</si>
  <si>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</si>
  <si>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</si>
  <si>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</si>
  <si>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</si>
  <si>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</si>
  <si>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</si>
  <si>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</si>
  <si>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</si>
  <si>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</si>
  <si>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</si>
  <si>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</si>
  <si>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</si>
  <si>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</si>
  <si>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</si>
  <si>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</si>
  <si>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</si>
  <si>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</si>
  <si>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</si>
  <si>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</si>
  <si>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</si>
  <si>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</si>
  <si>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</si>
  <si>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</si>
  <si>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</si>
  <si>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</si>
  <si>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</si>
  <si>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</si>
  <si>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</si>
  <si>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</si>
  <si>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</si>
  <si>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</si>
  <si>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</si>
  <si>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</si>
  <si>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</si>
  <si>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</si>
  <si>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</si>
  <si>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</si>
  <si>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</si>
  <si>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</si>
  <si>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</si>
  <si>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</si>
  <si>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</si>
  <si>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</si>
  <si>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</si>
  <si>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</si>
  <si>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</si>
  <si>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</si>
  <si>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</si>
  <si>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</si>
  <si>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</si>
  <si>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</si>
  <si>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</si>
  <si>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</si>
  <si>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</si>
  <si>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</si>
  <si>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</si>
  <si>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</si>
  <si>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</si>
  <si>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</si>
  <si>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</si>
  <si>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</si>
  <si>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</si>
  <si>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</si>
  <si>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</si>
  <si>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</si>
  <si>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</si>
  <si>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</si>
  <si>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</si>
  <si>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</si>
  <si>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</si>
  <si>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</si>
  <si>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</si>
  <si>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</si>
  <si>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</si>
  <si>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</si>
  <si>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</si>
  <si>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</si>
  <si>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</si>
  <si>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</si>
  <si>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</si>
  <si>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</si>
  <si>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</si>
  <si>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</si>
  <si>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</si>
  <si>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</si>
  <si>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</si>
  <si>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</si>
  <si>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</si>
  <si>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</si>
  <si>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</si>
  <si>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</si>
  <si>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</si>
  <si>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</si>
  <si>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</si>
  <si>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</si>
  <si>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</si>
  <si>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</si>
  <si>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</si>
  <si>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</si>
  <si>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</si>
  <si>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</si>
  <si>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</si>
  <si>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</si>
  <si>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</si>
  <si>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</si>
  <si>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</si>
  <si>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</si>
  <si>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</si>
  <si>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</si>
  <si>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</si>
  <si>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</si>
  <si>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</si>
  <si>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</si>
  <si>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</si>
  <si>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</si>
  <si>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</si>
  <si>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</si>
  <si>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</si>
  <si>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</si>
  <si>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</si>
  <si>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</si>
  <si>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</si>
  <si>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</si>
  <si>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</si>
  <si>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</si>
  <si>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</si>
  <si>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</si>
  <si>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</si>
  <si>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</si>
  <si>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</si>
  <si>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</si>
  <si>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</si>
  <si>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</si>
  <si>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</si>
  <si>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</si>
  <si>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</si>
  <si>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</si>
  <si>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</si>
  <si>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</si>
  <si>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</si>
  <si>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</si>
  <si>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</si>
  <si>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</si>
  <si>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</si>
  <si>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</si>
  <si>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</si>
  <si>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</si>
  <si>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</si>
  <si>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</si>
  <si>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</si>
  <si>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</si>
  <si>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</si>
  <si>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</si>
  <si>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</si>
  <si>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</si>
  <si>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</si>
  <si>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</si>
  <si>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</si>
  <si>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</si>
  <si>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</si>
  <si>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</si>
  <si>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</si>
  <si>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</si>
  <si>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</si>
  <si>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</si>
  <si>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</si>
  <si>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</si>
  <si>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</si>
  <si>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</si>
  <si>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</si>
  <si>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</si>
  <si>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</si>
  <si>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</si>
  <si>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</si>
  <si>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</si>
  <si>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</si>
  <si>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</si>
  <si>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</si>
  <si>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</si>
  <si>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</si>
  <si>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</si>
  <si>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</si>
  <si>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</si>
  <si>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</si>
  <si>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</si>
  <si>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</si>
  <si>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</si>
  <si>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</si>
  <si>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</si>
  <si>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</si>
  <si>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</si>
  <si>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</si>
  <si>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</si>
  <si>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</si>
  <si>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</si>
  <si>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</si>
  <si>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</si>
  <si>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</si>
  <si>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</si>
  <si>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</si>
  <si>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</si>
  <si>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</si>
  <si>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</si>
  <si>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</si>
  <si>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</si>
  <si>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</si>
  <si>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</si>
  <si>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</si>
  <si>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</si>
  <si>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</si>
  <si>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</si>
  <si>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</si>
  <si>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</si>
  <si>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</si>
  <si>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</si>
  <si>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</si>
  <si>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</si>
  <si>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</si>
  <si>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</si>
  <si>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</si>
  <si>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</si>
  <si>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</si>
  <si>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</si>
  <si>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</si>
  <si>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</si>
  <si>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</si>
  <si>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</si>
  <si>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</si>
  <si>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</si>
  <si>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</si>
  <si>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</si>
  <si>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</si>
  <si>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</si>
  <si>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</si>
  <si>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</si>
  <si>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</si>
  <si>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</si>
  <si>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</si>
  <si>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</si>
  <si>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</si>
  <si>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</si>
  <si>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</si>
  <si>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</si>
  <si>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</si>
  <si>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</si>
  <si>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</si>
  <si>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</si>
  <si>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</si>
  <si>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</si>
  <si>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</si>
  <si>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</si>
  <si>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</si>
  <si>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</si>
  <si>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</si>
  <si>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</si>
  <si>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</si>
  <si>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</si>
  <si>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</si>
  <si>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</si>
  <si>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</si>
  <si>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</si>
  <si>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</si>
  <si>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</si>
  <si>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</si>
  <si>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</si>
  <si>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</si>
  <si>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</si>
  <si>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</si>
  <si>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</si>
  <si>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</si>
  <si>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</si>
  <si>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</si>
  <si>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</si>
  <si>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</si>
  <si>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</si>
  <si>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</si>
  <si>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</si>
  <si>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</si>
  <si>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</si>
  <si>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</si>
  <si>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</si>
  <si>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</si>
  <si>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</si>
  <si>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</si>
  <si>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</si>
  <si>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</si>
  <si>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</si>
  <si>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</si>
  <si>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</si>
  <si>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</si>
  <si>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</si>
  <si>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</si>
  <si>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</si>
  <si>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</si>
  <si>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</si>
  <si>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</si>
  <si>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</si>
  <si>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</si>
  <si>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</si>
  <si>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</si>
  <si>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</si>
  <si>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</si>
  <si>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</si>
  <si>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</si>
  <si>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</si>
  <si>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</si>
  <si>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</si>
  <si>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</si>
  <si>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</si>
  <si>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</si>
  <si>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</si>
  <si>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</si>
  <si>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</si>
  <si>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</si>
  <si>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</si>
  <si>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</si>
  <si>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</si>
  <si>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</si>
  <si>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</si>
  <si>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</si>
  <si>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</si>
  <si>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</si>
  <si>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</si>
  <si>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</si>
  <si>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</si>
  <si>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</si>
  <si>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</si>
  <si>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</si>
  <si>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</si>
  <si>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</si>
  <si>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</si>
  <si>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</si>
  <si>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</si>
  <si>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</si>
  <si>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</si>
  <si>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</si>
  <si>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</si>
  <si>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</si>
  <si>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</si>
  <si>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</si>
  <si>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</si>
  <si>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</si>
  <si>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</si>
  <si>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</si>
  <si>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</si>
  <si>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</si>
  <si>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</si>
  <si>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</si>
  <si>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</si>
  <si>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</si>
  <si>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</si>
  <si>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</si>
  <si>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</si>
  <si>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</si>
  <si>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</si>
  <si>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</si>
  <si>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</si>
  <si>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</si>
  <si>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</si>
  <si>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</si>
  <si>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</si>
  <si>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</si>
  <si>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</si>
  <si>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</si>
  <si>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</si>
  <si>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</si>
  <si>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</si>
  <si>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</si>
  <si>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</si>
  <si>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</si>
  <si>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</si>
  <si>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</si>
  <si>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</si>
  <si>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</si>
  <si>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</si>
  <si>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</si>
  <si>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</si>
  <si>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</si>
  <si>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</si>
  <si>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</si>
  <si>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</si>
  <si>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</si>
  <si>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</si>
  <si>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</si>
  <si>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</si>
  <si>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</si>
  <si>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</si>
  <si>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</si>
  <si>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</si>
  <si>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</si>
  <si>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</si>
  <si>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</si>
  <si>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</si>
  <si>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</si>
  <si>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</si>
  <si>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</si>
  <si>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</si>
  <si>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</si>
  <si>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</si>
  <si>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</si>
  <si>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</si>
  <si>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</si>
  <si>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</si>
  <si>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</si>
  <si>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</si>
  <si>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</si>
  <si>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</si>
  <si>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</si>
  <si>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</si>
  <si>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</si>
  <si>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</si>
  <si>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</si>
  <si>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</si>
  <si>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</si>
  <si>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</si>
  <si>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</si>
  <si>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</si>
  <si>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</si>
  <si>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</si>
  <si>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</si>
  <si>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</si>
  <si>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</si>
  <si>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</si>
  <si>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</si>
  <si>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</si>
  <si>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</si>
  <si>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</si>
  <si>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</si>
  <si>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</si>
  <si>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</si>
  <si>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</si>
  <si>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</si>
  <si>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</si>
  <si>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</si>
  <si>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</si>
  <si>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</si>
  <si>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</si>
  <si>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</si>
  <si>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</si>
  <si>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</si>
  <si>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</si>
  <si>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</si>
  <si>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</si>
  <si>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</si>
  <si>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</si>
  <si>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</si>
  <si>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</si>
  <si>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</si>
  <si>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</si>
  <si>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</si>
  <si>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</si>
  <si>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</si>
  <si>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</si>
  <si>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</si>
  <si>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</si>
  <si>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</si>
  <si>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</si>
  <si>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</si>
  <si>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</si>
  <si>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</si>
  <si>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</si>
  <si>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</si>
  <si>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</si>
  <si>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</si>
  <si>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</si>
  <si>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</si>
  <si>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</si>
  <si>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</si>
  <si>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</si>
  <si>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</si>
  <si>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</si>
  <si>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</si>
  <si>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</si>
  <si>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</si>
  <si>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</si>
  <si>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</si>
  <si>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</si>
  <si>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</si>
  <si>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</si>
  <si>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</si>
  <si>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</si>
  <si>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</si>
  <si>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</si>
  <si>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</si>
  <si>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</si>
  <si>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</si>
  <si>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</si>
  <si>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</si>
  <si>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</si>
  <si>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</si>
  <si>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</si>
  <si>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</si>
  <si>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</si>
  <si>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</si>
  <si>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</si>
  <si>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</si>
  <si>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</si>
  <si>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</si>
  <si>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</si>
  <si>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</si>
  <si>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</si>
  <si>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</si>
  <si>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</si>
  <si>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</si>
  <si>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</si>
  <si>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</si>
  <si>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</si>
  <si>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</si>
  <si>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</si>
  <si>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</si>
  <si>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</si>
  <si>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</si>
  <si>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</si>
  <si>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</si>
  <si>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</si>
  <si>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</si>
  <si>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</si>
  <si>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</si>
  <si>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</si>
  <si>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</si>
  <si>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</si>
  <si>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</si>
  <si>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</si>
  <si>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</si>
  <si>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</si>
  <si>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</si>
  <si>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</si>
  <si>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</si>
  <si>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</si>
  <si>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</si>
  <si>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</si>
  <si>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</si>
  <si>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</si>
  <si>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</si>
  <si>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</si>
  <si>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</si>
  <si>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</si>
  <si>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</si>
  <si>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</si>
  <si>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</si>
  <si>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</si>
  <si>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</si>
  <si>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</si>
  <si>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</si>
  <si>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</si>
  <si>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</si>
  <si>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</si>
  <si>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</si>
  <si>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</si>
  <si>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</si>
  <si>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</si>
  <si>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</si>
  <si>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</si>
  <si>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</si>
  <si>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</si>
  <si>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</si>
  <si>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</si>
  <si>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</si>
  <si>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</si>
  <si>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</si>
  <si>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</si>
  <si>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</si>
  <si>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</si>
  <si>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</si>
  <si>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</si>
  <si>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</si>
  <si>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</si>
  <si>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</si>
  <si>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</si>
  <si>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</si>
  <si>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</si>
  <si>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</si>
  <si>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</si>
  <si>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</si>
  <si>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</si>
  <si>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</si>
  <si>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</si>
  <si>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</si>
  <si>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</si>
  <si>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</si>
  <si>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</si>
  <si>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</si>
  <si>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</si>
  <si>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</si>
  <si>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</si>
  <si>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</si>
  <si>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</si>
  <si>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</si>
  <si>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</si>
  <si>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</si>
  <si>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</si>
  <si>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</si>
  <si>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</si>
  <si>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</si>
  <si>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</si>
  <si>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</si>
  <si>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</si>
  <si>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</si>
  <si>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</si>
  <si>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</si>
  <si>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</si>
  <si>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</si>
  <si>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</si>
  <si>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</si>
  <si>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</si>
  <si>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</si>
  <si>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</si>
  <si>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</si>
  <si>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</si>
  <si>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</si>
  <si>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</si>
  <si>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</si>
  <si>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</si>
  <si>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</si>
  <si>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</si>
  <si>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</si>
  <si>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</si>
  <si>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</si>
  <si>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</si>
  <si>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</si>
  <si>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</si>
  <si>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</si>
  <si>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</si>
  <si>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</si>
  <si>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</si>
  <si>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</si>
  <si>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</si>
  <si>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</si>
  <si>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</si>
  <si>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</si>
  <si>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</si>
  <si>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</si>
  <si>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</si>
  <si>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</si>
  <si>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</si>
  <si>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</si>
  <si>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</si>
  <si>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</si>
  <si>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</si>
  <si>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</si>
  <si>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</si>
  <si>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</si>
  <si>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</si>
  <si>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</si>
  <si>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</si>
  <si>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</si>
  <si>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</si>
  <si>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</si>
  <si>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</si>
  <si>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</si>
  <si>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</si>
  <si>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</si>
  <si>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</si>
  <si>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</si>
  <si>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</si>
  <si>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</si>
  <si>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</si>
  <si>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</si>
  <si>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</si>
  <si>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</si>
  <si>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</si>
  <si>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</si>
  <si>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</si>
  <si>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</si>
  <si>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</si>
  <si>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</si>
  <si>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</si>
  <si>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</si>
  <si>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</si>
  <si>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</si>
  <si>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</si>
  <si>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</si>
  <si>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</si>
  <si>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</si>
  <si>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</si>
  <si>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</si>
  <si>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</si>
  <si>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</si>
  <si>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</si>
  <si>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</si>
  <si>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</si>
  <si>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</si>
  <si>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</si>
  <si>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</si>
  <si>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</si>
  <si>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</si>
  <si>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</si>
  <si>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</si>
  <si>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</si>
  <si>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</si>
  <si>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</si>
  <si>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</si>
  <si>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</si>
  <si>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</si>
  <si>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</si>
  <si>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</si>
  <si>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</si>
  <si>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</si>
  <si>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</si>
  <si>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</si>
  <si>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</si>
  <si>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</si>
  <si>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</si>
  <si>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</si>
  <si>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</si>
  <si>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</si>
  <si>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</si>
  <si>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</si>
  <si>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</si>
  <si>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</si>
  <si>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</si>
  <si>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</si>
  <si>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</si>
  <si>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</si>
  <si>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</si>
  <si>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</si>
  <si>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</si>
  <si>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</si>
  <si>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</si>
  <si>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</si>
  <si>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</si>
  <si>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</si>
  <si>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</si>
  <si>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</si>
  <si>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</si>
  <si>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</si>
  <si>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</si>
  <si>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</si>
  <si>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</si>
  <si>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</si>
  <si>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</si>
  <si>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</si>
  <si>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</si>
  <si>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</si>
  <si>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</si>
  <si>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</si>
  <si>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</si>
  <si>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</si>
  <si>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</si>
  <si>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</si>
  <si>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</si>
  <si>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</si>
  <si>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</si>
  <si>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</si>
  <si>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</si>
  <si>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</si>
  <si>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</si>
  <si>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</si>
  <si>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</si>
  <si>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</si>
  <si>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</si>
  <si>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</si>
  <si>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</si>
  <si>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</si>
  <si>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</si>
  <si>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</si>
  <si>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</si>
  <si>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</si>
  <si>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</si>
  <si>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</si>
  <si>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</si>
  <si>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</si>
  <si>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</si>
  <si>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</si>
  <si>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</si>
  <si>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</si>
  <si>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</si>
  <si>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</si>
  <si>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</si>
  <si>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</si>
  <si>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</si>
  <si>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</si>
  <si>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</si>
  <si>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</si>
  <si>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</si>
  <si>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</si>
  <si>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</si>
  <si>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</si>
  <si>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</si>
  <si>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</si>
  <si>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</si>
  <si>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</si>
  <si>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</si>
  <si>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</si>
  <si>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</si>
  <si>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</si>
  <si>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</si>
  <si>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</si>
  <si>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</si>
  <si>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</si>
  <si>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</si>
  <si>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</si>
  <si>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</si>
  <si>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</si>
  <si>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</si>
  <si>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</si>
  <si>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</si>
  <si>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</si>
  <si>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</si>
  <si>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</si>
  <si>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</si>
  <si>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</si>
  <si>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</si>
  <si>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</si>
  <si>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</si>
  <si>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</si>
  <si>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</si>
  <si>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</si>
  <si>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</si>
  <si>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</si>
  <si>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</si>
  <si>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</si>
  <si>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</si>
  <si>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</si>
  <si>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</si>
  <si>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</si>
  <si>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</si>
  <si>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</si>
  <si>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</si>
  <si>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</si>
  <si>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</si>
  <si>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</si>
  <si>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</si>
  <si>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</si>
  <si>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</si>
  <si>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</si>
  <si>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</si>
  <si>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</si>
  <si>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</si>
  <si>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</si>
  <si>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</si>
  <si>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</si>
  <si>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</si>
  <si>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</si>
  <si>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</si>
  <si>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</si>
  <si>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</si>
  <si>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</si>
  <si>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</si>
  <si>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</si>
  <si>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</si>
  <si>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</si>
  <si>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</si>
  <si>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</si>
  <si>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</si>
  <si>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</si>
  <si>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</si>
  <si>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</si>
  <si>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</si>
  <si>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</si>
  <si>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</si>
  <si>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</si>
  <si>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</si>
  <si>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</si>
  <si>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</si>
  <si>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</si>
  <si>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</si>
  <si>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</si>
  <si>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</si>
  <si>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</si>
  <si>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</si>
  <si>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</si>
  <si>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</si>
  <si>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</si>
  <si>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</si>
  <si>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</si>
  <si>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</si>
  <si>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</si>
  <si>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</si>
  <si>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</si>
  <si>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</si>
  <si>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</si>
  <si>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</si>
  <si>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</si>
  <si>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</si>
  <si>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</si>
  <si>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</si>
  <si>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</si>
  <si>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</si>
  <si>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</si>
  <si>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</si>
  <si>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</si>
  <si>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</si>
  <si>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</si>
  <si>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</si>
  <si>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</si>
  <si>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</si>
  <si>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</si>
  <si>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</si>
  <si>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</si>
  <si>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</si>
  <si>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</si>
  <si>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</si>
  <si>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</si>
  <si>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</si>
  <si>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</si>
  <si>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</si>
  <si>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</si>
  <si>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</si>
  <si>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</si>
  <si>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</si>
  <si>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</si>
  <si>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</si>
  <si>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</si>
  <si>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</si>
  <si>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</si>
  <si>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</si>
  <si>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</si>
  <si>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</si>
  <si>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</si>
  <si>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</si>
  <si>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</si>
  <si>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</si>
  <si>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</si>
  <si>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</si>
  <si>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</si>
  <si>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</si>
  <si>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</si>
  <si>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</si>
  <si>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</si>
  <si>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</si>
  <si>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</si>
  <si>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</si>
  <si>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</si>
  <si>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</si>
  <si>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</si>
  <si>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</si>
  <si>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</si>
  <si>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</si>
  <si>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</si>
  <si>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</si>
  <si>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</si>
  <si>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</si>
  <si>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</si>
  <si>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</si>
  <si>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</si>
  <si>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</si>
  <si>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</si>
  <si>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</si>
  <si>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</si>
  <si>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</si>
  <si>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</si>
  <si>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</si>
  <si>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</si>
  <si>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</si>
  <si>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</si>
  <si>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</si>
  <si>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</si>
  <si>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</si>
  <si>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</si>
  <si>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</si>
  <si>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</si>
  <si>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</si>
  <si>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</si>
  <si>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</si>
  <si>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</si>
  <si>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</si>
  <si>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</si>
  <si>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</si>
  <si>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</si>
  <si>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</si>
  <si>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</si>
  <si>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</si>
  <si>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</si>
  <si>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</si>
  <si>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</si>
  <si>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</si>
  <si>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</si>
  <si>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</si>
  <si>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</si>
  <si>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</si>
  <si>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</si>
  <si>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</si>
  <si>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</si>
  <si>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</si>
  <si>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</si>
  <si>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</si>
  <si>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</si>
  <si>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</si>
  <si>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</si>
  <si>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</si>
  <si>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</si>
  <si>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</si>
  <si>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</si>
  <si>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</si>
  <si>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</si>
  <si>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</si>
  <si>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</si>
  <si>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</si>
  <si>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</si>
  <si>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</si>
  <si>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</si>
  <si>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</si>
  <si>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</si>
  <si>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</si>
  <si>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</si>
  <si>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</si>
  <si>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</si>
  <si>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</si>
  <si>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</si>
  <si>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</si>
  <si>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</si>
  <si>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</si>
  <si>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</si>
  <si>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</si>
  <si>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</si>
  <si>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</si>
  <si>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</si>
  <si>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</si>
  <si>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</si>
  <si>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</si>
  <si>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</si>
  <si>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</si>
  <si>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</si>
  <si>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</si>
  <si>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</si>
  <si>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</si>
  <si>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</si>
  <si>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</si>
  <si>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</si>
  <si>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</si>
  <si>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</si>
  <si>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</si>
  <si>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</si>
  <si>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</si>
  <si>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</si>
  <si>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</si>
  <si>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</si>
  <si>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</si>
  <si>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</si>
  <si>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</si>
  <si>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</si>
  <si>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</si>
  <si>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</si>
  <si>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</si>
  <si>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</si>
  <si>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</si>
  <si>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</si>
  <si>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</si>
  <si>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</si>
  <si>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</si>
  <si>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</si>
  <si>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</si>
  <si>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</si>
  <si>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</si>
  <si>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</si>
  <si>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</si>
  <si>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</si>
  <si>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</si>
  <si>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</si>
  <si>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</si>
  <si>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</si>
  <si>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</si>
  <si>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</si>
  <si>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</si>
  <si>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</si>
  <si>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</si>
  <si>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</si>
  <si>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</si>
  <si>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</si>
  <si>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</si>
  <si>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</si>
  <si>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</si>
  <si>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</si>
  <si>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</si>
  <si>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</si>
  <si>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</si>
  <si>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</si>
  <si>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</si>
  <si>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</si>
  <si>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</si>
  <si>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</si>
  <si>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</si>
  <si>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</si>
  <si>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</si>
  <si>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</si>
  <si>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</si>
  <si>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</si>
  <si>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</si>
  <si>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</si>
  <si>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</si>
  <si>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</si>
  <si>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</si>
  <si>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</si>
  <si>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</si>
  <si>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</si>
  <si>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</si>
  <si>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</si>
  <si>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</si>
  <si>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</si>
  <si>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</si>
  <si>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</si>
  <si>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</si>
  <si>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</si>
  <si>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</si>
  <si>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</si>
  <si>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</si>
  <si>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</si>
  <si>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</si>
  <si>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</si>
  <si>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</si>
  <si>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</si>
  <si>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</si>
  <si>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</si>
  <si>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</si>
  <si>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</si>
  <si>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</si>
  <si>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</si>
  <si>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</si>
  <si>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</si>
  <si>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</si>
  <si>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</si>
  <si>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</si>
  <si>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</si>
  <si>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</si>
  <si>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</si>
  <si>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</si>
  <si>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</si>
  <si>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</si>
  <si>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</si>
  <si>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</si>
  <si>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</si>
  <si>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</si>
  <si>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</si>
  <si>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</si>
  <si>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</si>
  <si>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</si>
  <si>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</si>
  <si>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</si>
  <si>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</si>
  <si>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</si>
  <si>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</si>
  <si>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</si>
  <si>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</si>
  <si>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</si>
  <si>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</si>
  <si>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</si>
  <si>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</si>
  <si>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</si>
  <si>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</si>
  <si>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</si>
  <si>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</si>
  <si>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</si>
  <si>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</si>
  <si>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</si>
  <si>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</si>
  <si>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</si>
  <si>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</si>
  <si>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</si>
  <si>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</si>
  <si>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</si>
  <si>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</si>
  <si>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</si>
  <si>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</si>
  <si>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</si>
  <si>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</si>
  <si>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</si>
  <si>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</si>
  <si>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</si>
  <si>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</si>
  <si>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</si>
  <si>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</si>
  <si>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</si>
  <si>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</si>
  <si>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</si>
  <si>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</si>
  <si>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</si>
  <si>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</si>
  <si>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</si>
  <si>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</si>
  <si>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</si>
  <si>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</si>
  <si>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</si>
  <si>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</si>
  <si>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</si>
  <si>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</si>
  <si>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</si>
  <si>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</si>
  <si>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</si>
  <si>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</si>
  <si>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</si>
  <si>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</si>
  <si>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</si>
  <si>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</si>
  <si>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</si>
  <si>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</si>
  <si>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</si>
  <si>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</si>
  <si>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</si>
  <si>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</si>
  <si>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</si>
  <si>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</si>
  <si>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</si>
  <si>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</si>
  <si>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</si>
  <si>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</si>
  <si>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</si>
  <si>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</si>
  <si>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</si>
  <si>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</si>
  <si>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</si>
  <si>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</si>
  <si>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</si>
  <si>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</si>
  <si>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</si>
  <si>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</si>
  <si>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</si>
  <si>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</si>
  <si>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</si>
  <si>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</si>
  <si>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</si>
  <si>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</si>
  <si>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</si>
  <si>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</si>
  <si>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</si>
  <si>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</si>
  <si>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</si>
  <si>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</si>
  <si>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</si>
  <si>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</si>
  <si>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</si>
  <si>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</si>
  <si>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</si>
  <si>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</si>
  <si>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</si>
  <si>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</si>
  <si>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</si>
  <si>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</si>
  <si>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</si>
  <si>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</si>
  <si>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</si>
  <si>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</si>
  <si>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</si>
  <si>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</si>
  <si>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</si>
  <si>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</si>
  <si>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</si>
  <si>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</si>
  <si>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</si>
  <si>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</si>
  <si>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</si>
  <si>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</si>
  <si>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</si>
  <si>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</si>
  <si>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</si>
  <si>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</si>
  <si>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</si>
  <si>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</si>
  <si>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</si>
  <si>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</si>
  <si>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</si>
  <si>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</si>
  <si>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</si>
  <si>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</si>
  <si>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</si>
  <si>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</si>
  <si>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</si>
  <si>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</si>
  <si>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</si>
  <si>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</si>
  <si>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</si>
  <si>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</si>
  <si>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</si>
  <si>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</si>
  <si>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</si>
  <si>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</si>
  <si>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</si>
  <si>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</si>
  <si>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</si>
  <si>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</si>
  <si>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</si>
  <si>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</si>
  <si>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</si>
  <si>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</si>
  <si>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</si>
  <si>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</si>
  <si>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</si>
  <si>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</si>
  <si>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</si>
  <si>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</si>
  <si>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</si>
  <si>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</si>
  <si>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</si>
  <si>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</si>
  <si>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</si>
  <si>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</si>
  <si>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</si>
  <si>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</si>
  <si>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</si>
  <si>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</si>
  <si>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</si>
  <si>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</si>
  <si>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</si>
  <si>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</si>
  <si>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</si>
  <si>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</si>
  <si>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</si>
  <si>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</si>
  <si>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</si>
  <si>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</si>
  <si>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</si>
  <si>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</si>
  <si>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</si>
  <si>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</si>
  <si>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</si>
  <si>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</si>
  <si>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</si>
  <si>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</si>
  <si>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</si>
  <si>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</si>
  <si>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</si>
  <si>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</si>
  <si>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</si>
  <si>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</si>
  <si>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</si>
  <si>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</si>
  <si>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</si>
  <si>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</si>
  <si>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</si>
  <si>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</si>
  <si>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</si>
  <si>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</si>
  <si>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</si>
  <si>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</si>
  <si>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</si>
  <si>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</si>
  <si>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</si>
  <si>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</si>
  <si>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</si>
  <si>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</si>
  <si>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</si>
  <si>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</si>
  <si>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</si>
  <si>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</si>
  <si>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</si>
  <si>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</si>
  <si>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</si>
  <si>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</si>
  <si>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</si>
  <si>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</si>
  <si>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</si>
  <si>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</si>
  <si>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</si>
  <si>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</si>
  <si>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</si>
  <si>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</si>
  <si>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</si>
  <si>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</si>
  <si>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</si>
  <si>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</si>
  <si>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</si>
  <si>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</si>
  <si>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</si>
  <si>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</si>
  <si>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</si>
  <si>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</si>
  <si>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</si>
  <si>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</si>
  <si>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</si>
  <si>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</si>
  <si>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</si>
  <si>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</si>
  <si>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</si>
  <si>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</si>
  <si>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</si>
  <si>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</si>
  <si>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</si>
  <si>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</si>
  <si>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</si>
  <si>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</si>
  <si>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</si>
  <si>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</si>
  <si>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</si>
  <si>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</si>
  <si>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</si>
  <si>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</si>
  <si>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</si>
  <si>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</si>
  <si>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</si>
  <si>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</si>
  <si>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</si>
  <si>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</si>
  <si>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</si>
  <si>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</si>
  <si>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</si>
  <si>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</si>
  <si>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</si>
  <si>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</si>
  <si>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</si>
  <si>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</si>
  <si>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</si>
  <si>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</si>
  <si>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</si>
  <si>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</si>
  <si>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</si>
  <si>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</si>
  <si>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</si>
  <si>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</si>
  <si>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</si>
  <si>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</si>
  <si>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</si>
  <si>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</si>
  <si>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</si>
  <si>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</si>
  <si>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</si>
  <si>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</si>
  <si>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</si>
  <si>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</si>
  <si>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</si>
  <si>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</si>
  <si>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</si>
  <si>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</si>
  <si>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</si>
  <si>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</si>
  <si>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</si>
  <si>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</si>
  <si>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</si>
  <si>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</si>
  <si>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</si>
  <si>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</si>
  <si>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</si>
  <si>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</si>
  <si>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</si>
  <si>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</si>
  <si>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</si>
  <si>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</si>
  <si>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</si>
  <si>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</si>
  <si>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</si>
  <si>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</si>
  <si>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</si>
  <si>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</si>
  <si>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</si>
  <si>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</si>
  <si>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</si>
  <si>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</si>
  <si>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</si>
  <si>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</si>
  <si>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</si>
  <si>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</si>
  <si>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</si>
  <si>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</si>
  <si>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</si>
  <si>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</si>
  <si>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</si>
  <si>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</si>
  <si>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</si>
  <si>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</si>
  <si>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</si>
  <si>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</si>
  <si>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</si>
  <si>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</si>
  <si>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</si>
  <si>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</si>
  <si>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</si>
  <si>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</si>
  <si>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</si>
  <si>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</si>
  <si>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</si>
  <si>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</si>
  <si>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</si>
  <si>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</si>
  <si>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</si>
  <si>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</si>
  <si>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</si>
  <si>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</si>
  <si>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</si>
  <si>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</si>
  <si>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</si>
  <si>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</si>
  <si>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</si>
  <si>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</si>
  <si>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</si>
  <si>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</si>
  <si>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</si>
  <si>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</si>
  <si>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</si>
  <si>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</si>
  <si>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</si>
  <si>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</si>
  <si>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</si>
  <si>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</si>
  <si>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</si>
  <si>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</si>
  <si>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</si>
  <si>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</si>
  <si>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</si>
  <si>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</si>
  <si>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</si>
  <si>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</si>
  <si>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</si>
  <si>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</si>
  <si>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</si>
  <si>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</si>
  <si>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</si>
  <si>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</si>
  <si>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</si>
  <si>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</si>
  <si>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</si>
  <si>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</si>
  <si>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</si>
  <si>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</si>
  <si>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</si>
  <si>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</si>
  <si>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</si>
  <si>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</si>
  <si>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</si>
  <si>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</si>
  <si>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</si>
  <si>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</si>
  <si>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</si>
  <si>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</si>
  <si>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</si>
  <si>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</si>
  <si>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</si>
  <si>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</si>
  <si>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</si>
  <si>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</si>
  <si>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</si>
  <si>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</si>
  <si>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</si>
  <si>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</si>
  <si>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</si>
  <si>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</si>
  <si>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</si>
  <si>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</si>
  <si>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</si>
  <si>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</si>
  <si>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</si>
  <si>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</si>
  <si>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</si>
  <si>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</si>
  <si>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</si>
  <si>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</si>
  <si>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</si>
  <si>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</si>
  <si>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</si>
  <si>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</si>
  <si>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</si>
  <si>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</si>
  <si>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</si>
  <si>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</si>
  <si>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</si>
  <si>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</si>
  <si>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</si>
  <si>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</si>
  <si>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</si>
  <si>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</si>
  <si>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</si>
  <si>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</si>
  <si>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</si>
  <si>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</si>
  <si>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</si>
  <si>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</si>
  <si>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</si>
  <si>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</si>
  <si>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</si>
  <si>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</si>
  <si>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</si>
  <si>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</si>
  <si>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</si>
  <si>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</si>
  <si>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</si>
  <si>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</si>
  <si>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</si>
  <si>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</si>
  <si>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</si>
  <si>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</si>
  <si>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</si>
  <si>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</si>
  <si>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</si>
  <si>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</si>
  <si>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</si>
  <si>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</si>
  <si>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</si>
  <si>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</si>
  <si>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</si>
  <si>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</si>
  <si>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</si>
  <si>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</si>
  <si>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</si>
  <si>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</si>
  <si>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</si>
  <si>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</si>
  <si>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</si>
  <si>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</si>
  <si>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</si>
  <si>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</si>
  <si>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</si>
  <si>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</si>
  <si>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</si>
  <si>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</si>
  <si>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</si>
  <si>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</si>
  <si>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</si>
  <si>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</si>
  <si>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</si>
  <si>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</si>
  <si>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</si>
  <si>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</si>
  <si>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</si>
  <si>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</si>
  <si>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</si>
  <si>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</si>
  <si>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</si>
  <si>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</si>
  <si>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</si>
  <si>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</si>
  <si>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</si>
  <si>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</si>
  <si>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</si>
  <si>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</si>
  <si>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</si>
  <si>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</si>
  <si>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</si>
  <si>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</si>
  <si>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</si>
  <si>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</si>
  <si>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</si>
  <si>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</si>
  <si>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</si>
  <si>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</si>
  <si>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</si>
  <si>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</si>
  <si>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</si>
  <si>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</si>
  <si>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</si>
  <si>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</si>
  <si>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</si>
  <si>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</si>
  <si>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</si>
  <si>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</si>
  <si>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</si>
  <si>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</si>
  <si>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</si>
  <si>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</si>
  <si>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</si>
  <si>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</si>
  <si>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</si>
  <si>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</si>
  <si>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</si>
  <si>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</si>
  <si>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</si>
  <si>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</si>
  <si>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</si>
  <si>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</si>
  <si>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</si>
  <si>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</si>
  <si>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</si>
  <si>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</si>
  <si>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</si>
  <si>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</si>
  <si>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</si>
  <si>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</si>
  <si>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</si>
  <si>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</si>
  <si>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</si>
  <si>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</si>
  <si>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</si>
  <si>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</si>
  <si>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</si>
  <si>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</si>
  <si>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</si>
  <si>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</si>
  <si>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</si>
  <si>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</si>
  <si>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</si>
  <si>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</si>
  <si>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</si>
  <si>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</si>
  <si>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</si>
  <si>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</si>
  <si>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</si>
  <si>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</si>
  <si>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</si>
  <si>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</si>
  <si>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</si>
  <si>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</si>
  <si>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</si>
  <si>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</si>
  <si>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</si>
  <si>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</si>
  <si>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</si>
  <si>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</si>
  <si>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</si>
  <si>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</si>
  <si>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</si>
  <si>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</si>
  <si>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</si>
  <si>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</si>
  <si>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</si>
  <si>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</si>
  <si>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</si>
  <si>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</si>
  <si>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</si>
  <si>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</si>
  <si>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</si>
  <si>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</si>
  <si>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</si>
  <si>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</si>
  <si>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</si>
  <si>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</si>
  <si>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</si>
  <si>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</si>
  <si>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</si>
  <si>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</si>
  <si>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</si>
  <si>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</si>
  <si>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</si>
  <si>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</si>
  <si>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</si>
  <si>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</si>
  <si>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</si>
  <si>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</si>
  <si>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</si>
  <si>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</si>
  <si>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</si>
  <si>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</si>
  <si>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</si>
  <si>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</si>
  <si>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</si>
  <si>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</si>
  <si>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</si>
  <si>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</si>
  <si>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</si>
  <si>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</si>
  <si>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</si>
  <si>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</si>
  <si>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</si>
  <si>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</si>
  <si>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</si>
  <si>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</si>
  <si>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</si>
  <si>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</si>
  <si>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</si>
  <si>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</si>
  <si>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</si>
  <si>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</si>
  <si>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</si>
  <si>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</si>
  <si>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</si>
  <si>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</si>
  <si>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</si>
  <si>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</si>
  <si>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</si>
  <si>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</si>
  <si>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</si>
  <si>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</si>
  <si>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</si>
  <si>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</si>
  <si>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</si>
  <si>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</si>
  <si>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</si>
  <si>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</si>
  <si>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</si>
  <si>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</si>
  <si>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</si>
  <si>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</si>
  <si>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</si>
  <si>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</si>
  <si>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</si>
  <si>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</si>
  <si>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</si>
  <si>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</si>
  <si>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</si>
  <si>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</si>
  <si>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</si>
  <si>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</si>
  <si>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</si>
  <si>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</si>
  <si>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</si>
  <si>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</si>
  <si>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</si>
  <si>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</si>
  <si>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</si>
  <si>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</si>
  <si>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</si>
  <si>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</si>
  <si>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</si>
  <si>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</si>
  <si>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</si>
  <si>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</si>
  <si>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</si>
  <si>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</si>
  <si>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</si>
  <si>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</si>
  <si>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</si>
  <si>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</si>
  <si>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</si>
  <si>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</si>
  <si>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</si>
  <si>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</si>
  <si>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</si>
  <si>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</si>
  <si>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</si>
  <si>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</si>
  <si>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</si>
  <si>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</si>
  <si>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</si>
  <si>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</si>
  <si>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</si>
  <si>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</si>
  <si>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</si>
  <si>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</si>
  <si>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</si>
  <si>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</si>
  <si>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</si>
  <si>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</si>
  <si>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</si>
  <si>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</si>
  <si>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</si>
  <si>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</si>
  <si>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</si>
  <si>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</si>
  <si>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</si>
  <si>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</si>
  <si>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</si>
  <si>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</si>
  <si>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</si>
  <si>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</si>
  <si>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</si>
  <si>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</si>
  <si>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</si>
  <si>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</si>
  <si>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</si>
  <si>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</si>
  <si>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</si>
  <si>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</si>
  <si>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</si>
  <si>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</si>
  <si>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</si>
  <si>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</si>
  <si>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</si>
  <si>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</si>
  <si>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</si>
  <si>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</si>
  <si>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</si>
  <si>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</si>
  <si>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</si>
  <si>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</si>
  <si>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</si>
  <si>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</si>
  <si>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</si>
  <si>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</si>
  <si>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</si>
  <si>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</si>
  <si>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</si>
  <si>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</si>
  <si>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</si>
  <si>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</si>
  <si>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</si>
  <si>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</si>
  <si>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</si>
  <si>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</si>
  <si>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</si>
  <si>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</si>
  <si>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</si>
  <si>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</si>
  <si>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</si>
  <si>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</si>
  <si>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</si>
  <si>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</si>
  <si>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</si>
  <si>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</si>
  <si>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</si>
  <si>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</si>
  <si>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</si>
  <si>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</si>
  <si>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</si>
  <si>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</si>
  <si>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</si>
  <si>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</si>
  <si>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</si>
  <si>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</si>
  <si>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</si>
  <si>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</si>
  <si>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</si>
  <si>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</si>
  <si>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</si>
  <si>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</si>
  <si>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</si>
  <si>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</si>
  <si>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</si>
  <si>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</si>
  <si>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</si>
  <si>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</si>
  <si>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</si>
  <si>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</si>
  <si>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</si>
  <si>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</si>
  <si>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</si>
  <si>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</si>
  <si>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</si>
  <si>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</si>
  <si>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</si>
  <si>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</si>
  <si>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</si>
  <si>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</si>
  <si>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</si>
  <si>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</si>
  <si>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</si>
  <si>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</si>
  <si>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</si>
  <si>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</si>
  <si>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</si>
  <si>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</si>
  <si>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</si>
  <si>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</si>
  <si>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</si>
  <si>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</si>
  <si>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</si>
  <si>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</si>
  <si>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</si>
  <si>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</si>
  <si>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</si>
  <si>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</si>
  <si>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</si>
  <si>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</si>
  <si>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</si>
  <si>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</si>
  <si>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</si>
  <si>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</si>
  <si>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</si>
  <si>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</si>
  <si>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</si>
  <si>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</si>
  <si>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</si>
  <si>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</si>
  <si>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</si>
  <si>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</si>
  <si>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</si>
  <si>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</si>
  <si>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</si>
  <si>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</si>
  <si>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</si>
  <si>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</si>
  <si>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</si>
  <si>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</si>
  <si>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</si>
  <si>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</si>
  <si>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</si>
  <si>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</si>
  <si>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</si>
  <si>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</si>
  <si>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</si>
  <si>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</si>
  <si>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</si>
  <si>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</si>
  <si>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</si>
  <si>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</si>
  <si>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</si>
  <si>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</si>
  <si>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</si>
  <si>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</si>
  <si>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</si>
  <si>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</si>
  <si>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</si>
  <si>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</si>
  <si>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</si>
  <si>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</si>
  <si>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</si>
  <si>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</si>
  <si>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</si>
  <si>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</si>
  <si>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</si>
  <si>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</si>
  <si>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</si>
  <si>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</si>
  <si>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</si>
  <si>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</si>
  <si>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</si>
  <si>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</si>
  <si>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</si>
  <si>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</si>
  <si>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</si>
  <si>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</si>
  <si>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</si>
  <si>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</si>
  <si>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</si>
  <si>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</si>
  <si>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</si>
  <si>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</si>
  <si>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</si>
  <si>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</si>
  <si>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</si>
  <si>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</si>
  <si>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</si>
  <si>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</si>
  <si>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</si>
  <si>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</si>
  <si>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</si>
  <si>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</si>
  <si>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</si>
  <si>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</si>
  <si>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</si>
  <si>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</si>
  <si>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</si>
  <si>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</si>
  <si>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</si>
  <si>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</si>
  <si>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</si>
  <si>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</si>
  <si>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</si>
  <si>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</si>
  <si>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</si>
  <si>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</si>
  <si>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</si>
  <si>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</si>
  <si>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</si>
  <si>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</si>
  <si>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</si>
  <si>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</si>
  <si>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</si>
  <si>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</si>
  <si>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</si>
  <si>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</si>
  <si>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</si>
  <si>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</si>
  <si>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</si>
  <si>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</si>
  <si>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</si>
  <si>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</si>
  <si>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</si>
  <si>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</si>
  <si>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</si>
  <si>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</si>
  <si>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</si>
  <si>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</si>
  <si>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</si>
  <si>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</si>
  <si>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</si>
  <si>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</si>
  <si>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</si>
  <si>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</si>
  <si>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</si>
  <si>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</si>
  <si>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</si>
  <si>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</si>
  <si>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</si>
  <si>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</si>
  <si>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</si>
  <si>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</si>
  <si>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</si>
  <si>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</si>
  <si>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</si>
  <si>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</si>
  <si>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</si>
  <si>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</si>
  <si>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</si>
  <si>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</si>
  <si>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</si>
  <si>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</si>
  <si>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</si>
  <si>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</si>
  <si>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</si>
  <si>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</si>
  <si>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</si>
  <si>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</si>
  <si>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</si>
  <si>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</si>
  <si>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</si>
  <si>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</si>
  <si>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</si>
  <si>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</si>
  <si>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</si>
  <si>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</si>
  <si>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</si>
  <si>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</si>
  <si>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</si>
  <si>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</si>
  <si>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</si>
  <si>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</si>
  <si>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</si>
  <si>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</si>
  <si>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</si>
  <si>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</si>
  <si>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</si>
  <si>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</si>
  <si>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</si>
  <si>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</si>
  <si>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</si>
  <si>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</si>
  <si>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</si>
  <si>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</si>
  <si>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</si>
  <si>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</si>
  <si>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</si>
  <si>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</si>
  <si>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</si>
  <si>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</si>
  <si>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</si>
  <si>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</si>
  <si>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</si>
  <si>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</si>
  <si>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</si>
  <si>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</si>
  <si>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</si>
  <si>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</si>
  <si>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</si>
  <si>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</si>
  <si>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</si>
  <si>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</si>
  <si>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</si>
  <si>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</si>
  <si>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</si>
  <si>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</si>
  <si>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</si>
  <si>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</si>
  <si>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</si>
  <si>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</si>
  <si>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</si>
  <si>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</si>
  <si>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</si>
  <si>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</si>
  <si>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</si>
  <si>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</si>
  <si>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</si>
  <si>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</si>
  <si>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</si>
  <si>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</si>
  <si>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</si>
  <si>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</si>
  <si>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</si>
  <si>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</si>
  <si>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</si>
  <si>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</si>
  <si>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</si>
  <si>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</si>
  <si>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</si>
  <si>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</si>
  <si>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</si>
  <si>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</si>
  <si>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</si>
  <si>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</si>
  <si>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</si>
  <si>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</si>
  <si>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</si>
  <si>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</si>
  <si>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</si>
  <si>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</si>
  <si>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</si>
  <si>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</si>
  <si>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</si>
  <si>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</si>
  <si>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</si>
  <si>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</si>
  <si>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</si>
  <si>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</si>
  <si>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</si>
  <si>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</si>
  <si>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</si>
  <si>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</si>
  <si>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</si>
  <si>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</si>
  <si>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</si>
  <si>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</si>
  <si>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</si>
  <si>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</si>
  <si>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</si>
  <si>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</si>
  <si>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</si>
  <si>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</si>
  <si>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</si>
  <si>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</si>
  <si>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</si>
  <si>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</si>
  <si>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</si>
  <si>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</si>
  <si>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</si>
  <si>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</si>
  <si>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</si>
  <si>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</si>
  <si>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</si>
  <si>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</si>
  <si>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</si>
  <si>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</si>
  <si>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</si>
  <si>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</si>
  <si>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</si>
  <si>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</si>
  <si>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</si>
  <si>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</si>
  <si>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</si>
  <si>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</si>
  <si>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</si>
  <si>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</si>
  <si>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</si>
  <si>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</si>
  <si>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</si>
  <si>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</si>
  <si>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</si>
  <si>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</si>
  <si>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</si>
  <si>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</si>
  <si>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</si>
  <si>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</si>
  <si>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</si>
  <si>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</si>
  <si>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</si>
  <si>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</si>
  <si>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</si>
  <si>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</si>
  <si>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</si>
  <si>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</si>
  <si>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</si>
  <si>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</si>
  <si>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</si>
  <si>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</si>
  <si>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</si>
  <si>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</si>
  <si>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</si>
  <si>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</si>
  <si>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</si>
  <si>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</si>
  <si>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</si>
  <si>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</si>
  <si>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</si>
  <si>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</si>
  <si>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</si>
  <si>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</si>
  <si>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</si>
  <si>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</si>
  <si>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</si>
  <si>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</si>
  <si>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</si>
  <si>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</si>
  <si>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</si>
  <si>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</si>
  <si>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</si>
  <si>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</si>
  <si>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</si>
  <si>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</si>
  <si>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</si>
  <si>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</si>
  <si>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</si>
  <si>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</si>
  <si>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</si>
  <si>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</si>
  <si>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</si>
  <si>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</si>
  <si>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</si>
  <si>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</si>
  <si>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</si>
  <si>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</si>
  <si>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</si>
  <si>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</si>
  <si>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</si>
  <si>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</si>
  <si>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</si>
  <si>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</si>
  <si>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</si>
  <si>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</si>
  <si>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</si>
  <si>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</si>
  <si>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</si>
  <si>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</si>
  <si>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</si>
  <si>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</si>
  <si>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</si>
  <si>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</si>
  <si>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</si>
  <si>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</si>
  <si>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</si>
  <si>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</si>
  <si>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</si>
  <si>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</si>
  <si>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</si>
  <si>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</si>
  <si>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</si>
  <si>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</si>
  <si>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</si>
  <si>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</si>
  <si>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</si>
  <si>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</si>
  <si>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</si>
  <si>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</si>
  <si>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</si>
  <si>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</si>
  <si>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</si>
  <si>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</si>
  <si>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</si>
  <si>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</si>
  <si>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</si>
  <si>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</si>
  <si>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</si>
  <si>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</si>
  <si>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</si>
  <si>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</si>
  <si>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</si>
  <si>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</si>
  <si>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</si>
  <si>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</si>
  <si>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</si>
  <si>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</si>
  <si>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</si>
  <si>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</si>
  <si>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</si>
  <si>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</si>
  <si>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</si>
  <si>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</si>
  <si>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</si>
  <si>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</si>
  <si>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</si>
  <si>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</si>
  <si>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</si>
  <si>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</si>
  <si>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</si>
  <si>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</si>
  <si>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</si>
  <si>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</si>
  <si>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</si>
  <si>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</si>
  <si>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</si>
  <si>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</si>
  <si>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</si>
  <si>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</si>
  <si>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</si>
  <si>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</si>
  <si>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</si>
  <si>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</si>
  <si>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</si>
  <si>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</si>
  <si>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</si>
  <si>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</si>
  <si>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</si>
  <si>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</si>
  <si>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</si>
  <si>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</si>
  <si>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</si>
  <si>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</si>
  <si>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</si>
  <si>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</si>
  <si>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</si>
  <si>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</si>
  <si>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</si>
  <si>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</si>
  <si>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</si>
  <si>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</si>
  <si>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</si>
  <si>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</si>
  <si>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</si>
  <si>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</si>
  <si>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</si>
  <si>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</si>
  <si>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</si>
  <si>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</si>
  <si>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</si>
  <si>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</si>
  <si>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</si>
  <si>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</si>
  <si>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</si>
  <si>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</si>
  <si>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</si>
  <si>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</si>
  <si>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</si>
  <si>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</si>
  <si>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</si>
  <si>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</si>
  <si>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</si>
  <si>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</si>
  <si>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</si>
  <si>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</si>
  <si>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</si>
  <si>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</si>
  <si>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</si>
  <si>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</si>
  <si>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</si>
  <si>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</si>
  <si>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</si>
  <si>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</si>
  <si>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</si>
  <si>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</si>
  <si>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</si>
  <si>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</si>
  <si>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</si>
  <si>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</si>
  <si>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</si>
  <si>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</si>
  <si>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</si>
  <si>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</si>
  <si>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</si>
  <si>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</si>
  <si>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</si>
  <si>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</si>
  <si>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</si>
  <si>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</si>
  <si>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</si>
  <si>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</si>
  <si>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</si>
  <si>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</si>
  <si>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</si>
  <si>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</si>
  <si>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</si>
  <si>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</si>
  <si>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</si>
  <si>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</si>
  <si>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</si>
  <si>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</si>
  <si>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</si>
  <si>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</si>
  <si>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</si>
  <si>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</si>
  <si>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</si>
  <si>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</si>
  <si>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</si>
  <si>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</si>
  <si>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</si>
  <si>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</si>
  <si>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</si>
  <si>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</si>
  <si>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</si>
  <si>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</si>
  <si>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</si>
  <si>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</si>
  <si>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</si>
  <si>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</si>
  <si>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</si>
  <si>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</si>
  <si>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</si>
  <si>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</si>
  <si>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</si>
  <si>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</si>
  <si>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</si>
  <si>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</si>
  <si>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</si>
  <si>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</si>
  <si>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</si>
  <si>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</si>
  <si>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</si>
  <si>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</si>
  <si>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</si>
  <si>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</si>
  <si>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</si>
  <si>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</si>
  <si>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</si>
  <si>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</si>
  <si>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</si>
  <si>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</si>
  <si>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</si>
  <si>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</si>
  <si>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</si>
  <si>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</si>
  <si>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</si>
  <si>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</si>
  <si>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</si>
  <si>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</si>
  <si>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</si>
  <si>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</si>
  <si>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</si>
  <si>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</si>
  <si>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</si>
  <si>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</si>
  <si>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</si>
  <si>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</si>
  <si>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</si>
  <si>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</si>
  <si>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</si>
  <si>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</si>
  <si>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</si>
  <si>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</si>
  <si>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</si>
  <si>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</si>
  <si>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</si>
  <si>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</si>
  <si>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</si>
  <si>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</si>
  <si>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</si>
  <si>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</si>
  <si>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</si>
  <si>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</si>
  <si>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</si>
  <si>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</si>
  <si>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</si>
  <si>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</si>
  <si>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</si>
  <si>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</si>
  <si>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</si>
  <si>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</si>
  <si>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</si>
  <si>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</si>
  <si>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</si>
  <si>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</si>
  <si>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</si>
  <si>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</si>
  <si>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</si>
  <si>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</si>
  <si>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</si>
  <si>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</si>
  <si>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</si>
  <si>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</si>
  <si>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</si>
  <si>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</si>
  <si>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</si>
  <si>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</si>
  <si>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</si>
  <si>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</si>
  <si>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</si>
  <si>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</si>
  <si>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</si>
  <si>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</si>
  <si>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</si>
  <si>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</si>
  <si>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</si>
  <si>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</si>
  <si>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</si>
  <si>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</si>
  <si>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</si>
  <si>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</si>
  <si>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</si>
  <si>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</si>
  <si>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</si>
  <si>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</si>
  <si>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</si>
  <si>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</si>
  <si>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</si>
  <si>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</si>
  <si>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</si>
  <si>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</si>
  <si>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</si>
  <si>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</si>
  <si>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</si>
  <si>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</si>
  <si>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</si>
  <si>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</si>
  <si>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</si>
  <si>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</si>
  <si>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</si>
  <si>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</si>
  <si>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</si>
  <si>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</si>
  <si>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</si>
  <si>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</si>
  <si>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</si>
  <si>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</si>
  <si>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</si>
  <si>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</si>
  <si>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</si>
  <si>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</si>
  <si>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</si>
  <si>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</si>
  <si>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</si>
  <si>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</si>
  <si>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</si>
  <si>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</si>
  <si>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</si>
  <si>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</si>
  <si>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</si>
  <si>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</si>
  <si>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</si>
  <si>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</si>
  <si>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</si>
  <si>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</si>
  <si>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</si>
  <si>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</si>
  <si>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</si>
  <si>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</si>
  <si>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</si>
  <si>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</si>
  <si>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</si>
  <si>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</si>
  <si>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</si>
  <si>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</si>
  <si>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</si>
  <si>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</si>
  <si>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</si>
  <si>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</si>
  <si>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</si>
  <si>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</si>
  <si>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</si>
  <si>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</si>
  <si>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</si>
  <si>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</si>
  <si>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</si>
  <si>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</si>
  <si>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</si>
  <si>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</si>
  <si>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</si>
  <si>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</si>
  <si>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</si>
  <si>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</si>
  <si>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</si>
  <si>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</si>
  <si>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</si>
  <si>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</si>
  <si>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</si>
  <si>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</si>
  <si>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</si>
  <si>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</si>
  <si>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</si>
  <si>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</si>
  <si>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</si>
  <si>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</si>
  <si>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</si>
  <si>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</si>
  <si>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</si>
  <si>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</si>
  <si>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</si>
  <si>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</si>
  <si>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</si>
  <si>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</si>
  <si>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</si>
  <si>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</si>
  <si>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</si>
  <si>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</si>
  <si>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</si>
  <si>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</si>
  <si>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</si>
  <si>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</si>
  <si>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</si>
  <si>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</si>
  <si>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</si>
  <si>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</si>
  <si>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</si>
  <si>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</si>
  <si>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</si>
  <si>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</si>
  <si>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</si>
  <si>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</si>
  <si>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</si>
  <si>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</si>
  <si>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</si>
  <si>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</si>
  <si>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</si>
  <si>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</si>
  <si>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</si>
  <si>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</si>
  <si>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</si>
  <si>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</si>
  <si>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</si>
  <si>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</si>
  <si>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</si>
  <si>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</si>
  <si>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</si>
  <si>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</si>
  <si>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</si>
  <si>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</si>
  <si>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</si>
  <si>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</si>
  <si>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</si>
  <si>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</si>
  <si>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</si>
  <si>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</si>
  <si>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</si>
  <si>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</si>
  <si>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</si>
  <si>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</si>
  <si>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</si>
  <si>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</si>
  <si>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</si>
  <si>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</si>
  <si>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</si>
  <si>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</si>
  <si>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</si>
  <si>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</si>
  <si>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</si>
  <si>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</si>
  <si>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</si>
  <si>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</si>
  <si>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</si>
  <si>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</si>
  <si>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</si>
  <si>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</si>
  <si>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</si>
  <si>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</si>
  <si>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</si>
  <si>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</si>
  <si>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</si>
  <si>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</si>
  <si>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</si>
  <si>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</si>
  <si>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</si>
  <si>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</si>
  <si>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</si>
  <si>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</si>
  <si>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</si>
  <si>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</si>
  <si>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</si>
  <si>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</si>
  <si>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</si>
  <si>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</si>
  <si>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</si>
  <si>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</si>
  <si>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</si>
  <si>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</si>
  <si>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</si>
  <si>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</si>
  <si>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</si>
  <si>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</si>
  <si>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</si>
  <si>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</si>
  <si>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</si>
  <si>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</si>
  <si>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</si>
  <si>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</si>
  <si>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</si>
  <si>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</si>
  <si>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</si>
  <si>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</si>
  <si>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</si>
  <si>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</si>
  <si>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</si>
  <si>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</si>
  <si>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</si>
  <si>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</si>
  <si>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</si>
  <si>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</si>
  <si>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</si>
  <si>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</si>
  <si>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</si>
  <si>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</si>
  <si>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</si>
  <si>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</si>
  <si>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</si>
  <si>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</si>
  <si>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</si>
  <si>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</si>
  <si>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</si>
  <si>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</si>
  <si>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</si>
  <si>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</si>
  <si>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</si>
  <si>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</si>
  <si>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</si>
  <si>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</si>
  <si>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</si>
  <si>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</si>
  <si>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</si>
  <si>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</si>
  <si>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</si>
  <si>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</si>
  <si>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</si>
  <si>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</si>
  <si>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</si>
  <si>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</si>
  <si>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</si>
  <si>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</si>
  <si>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</si>
  <si>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</si>
  <si>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</si>
  <si>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</si>
  <si>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</si>
  <si>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</si>
  <si>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</si>
  <si>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</si>
  <si>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</si>
  <si>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</si>
  <si>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</si>
  <si>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</si>
  <si>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</si>
  <si>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</si>
  <si>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</si>
  <si>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</si>
  <si>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</si>
  <si>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</si>
  <si>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</si>
  <si>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</si>
  <si>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</si>
  <si>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</si>
  <si>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</si>
  <si>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</si>
  <si>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</si>
  <si>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</si>
  <si>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</si>
  <si>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</si>
  <si>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</si>
  <si>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</si>
  <si>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</si>
  <si>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</si>
  <si>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</si>
  <si>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</si>
  <si>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</si>
  <si>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</si>
  <si>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</si>
  <si>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</si>
  <si>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</si>
  <si>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</si>
  <si>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</si>
  <si>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</si>
  <si>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</si>
  <si>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</si>
  <si>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</si>
  <si>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</si>
  <si>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</si>
  <si>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</si>
  <si>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</si>
  <si>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</si>
  <si>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</si>
  <si>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</si>
  <si>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</si>
  <si>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</si>
  <si>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</si>
  <si>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</si>
  <si>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</si>
  <si>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</si>
  <si>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</si>
  <si>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</si>
  <si>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</si>
  <si>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</si>
  <si>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</si>
  <si>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</si>
  <si>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</si>
  <si>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</si>
  <si>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</si>
  <si>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</si>
  <si>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</si>
  <si>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</si>
  <si>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</si>
  <si>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</si>
  <si>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</si>
  <si>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</si>
  <si>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</si>
  <si>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</si>
  <si>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</si>
  <si>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</si>
  <si>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</si>
  <si>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</si>
  <si>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</si>
  <si>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</si>
  <si>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</si>
  <si>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</si>
  <si>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</si>
  <si>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</si>
  <si>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</si>
  <si>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</si>
  <si>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</si>
  <si>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</si>
  <si>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</si>
  <si>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</si>
  <si>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</si>
  <si>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</si>
  <si>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</si>
  <si>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</si>
  <si>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</si>
  <si>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</si>
  <si>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</si>
  <si>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</si>
  <si>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</si>
  <si>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</si>
  <si>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</si>
  <si>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</si>
  <si>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</si>
  <si>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</si>
  <si>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</si>
  <si>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</si>
  <si>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</si>
  <si>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</si>
  <si>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</si>
  <si>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</si>
  <si>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</si>
  <si>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</si>
  <si>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</si>
  <si>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</si>
  <si>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</si>
  <si>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</si>
  <si>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</si>
  <si>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</si>
  <si>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</si>
  <si>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</si>
  <si>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</si>
  <si>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</si>
  <si>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</si>
  <si>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</si>
  <si>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</si>
  <si>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</si>
  <si>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</si>
  <si>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</si>
  <si>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</si>
  <si>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</si>
  <si>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</si>
  <si>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</si>
  <si>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</si>
  <si>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</si>
  <si>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</si>
  <si>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</si>
  <si>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</si>
  <si>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</si>
  <si>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</si>
  <si>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</si>
  <si>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</si>
  <si>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</si>
  <si>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</si>
  <si>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</si>
  <si>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</si>
  <si>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</si>
  <si>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</si>
  <si>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</si>
  <si>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</si>
  <si>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</si>
  <si>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</si>
  <si>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</si>
  <si>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</si>
  <si>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</si>
  <si>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</si>
  <si>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</si>
  <si>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</si>
  <si>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</si>
  <si>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</si>
  <si>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</si>
  <si>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</si>
  <si>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</si>
  <si>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</si>
  <si>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</si>
  <si>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</si>
  <si>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</si>
  <si>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</si>
  <si>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</si>
  <si>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</si>
  <si>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</si>
  <si>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</si>
  <si>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</si>
  <si>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</si>
  <si>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</si>
  <si>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</si>
  <si>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</si>
  <si>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</si>
  <si>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</si>
  <si>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</si>
  <si>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</si>
  <si>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</si>
  <si>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</si>
  <si>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</si>
  <si>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</si>
  <si>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</si>
  <si>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</si>
  <si>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</si>
  <si>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</si>
  <si>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</si>
  <si>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</si>
  <si>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</si>
  <si>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</si>
  <si>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</si>
  <si>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</si>
  <si>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</si>
  <si>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</si>
  <si>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</si>
  <si>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</si>
  <si>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</si>
  <si>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</si>
  <si>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</si>
  <si>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</si>
  <si>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</si>
  <si>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</si>
  <si>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</si>
  <si>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</si>
  <si>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</si>
  <si>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</si>
  <si>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</si>
  <si>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</si>
  <si>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</si>
  <si>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</si>
  <si>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</si>
  <si>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</si>
  <si>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</si>
  <si>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</si>
  <si>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</si>
  <si>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</si>
  <si>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</si>
  <si>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</si>
  <si>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</si>
  <si>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</si>
  <si>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</si>
  <si>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</si>
  <si>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</si>
  <si>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</si>
  <si>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</si>
  <si>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</si>
  <si>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</si>
  <si>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</si>
  <si>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</si>
  <si>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</si>
  <si>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</si>
  <si>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</si>
  <si>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</si>
  <si>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</si>
  <si>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</si>
  <si>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</si>
  <si>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</si>
  <si>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</si>
  <si>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</si>
  <si>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</si>
  <si>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</si>
  <si>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</si>
  <si>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</si>
  <si>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</si>
  <si>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</si>
  <si>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</si>
  <si>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</si>
  <si>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</si>
  <si>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</si>
  <si>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</si>
  <si>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</si>
  <si>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</si>
  <si>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</si>
  <si>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</si>
  <si>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</si>
  <si>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</si>
  <si>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</si>
  <si>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</si>
  <si>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</si>
  <si>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</si>
  <si>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</si>
  <si>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</si>
  <si>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</si>
  <si>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</si>
  <si>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</si>
  <si>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</si>
  <si>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</si>
  <si>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</si>
  <si>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</si>
  <si>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</si>
  <si>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</si>
  <si>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</si>
  <si>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</si>
  <si>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</si>
  <si>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</si>
  <si>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</si>
  <si>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</si>
  <si>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</si>
  <si>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</si>
  <si>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</si>
  <si>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</si>
  <si>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</si>
  <si>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</si>
  <si>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</si>
  <si>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</si>
  <si>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</si>
  <si>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</si>
  <si>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</si>
  <si>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</si>
  <si>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</si>
  <si>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</si>
  <si>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</si>
  <si>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</si>
  <si>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</si>
  <si>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</si>
  <si>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</si>
  <si>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</si>
  <si>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</si>
  <si>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</si>
  <si>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</si>
  <si>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</si>
  <si>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</si>
  <si>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</si>
  <si>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</si>
  <si>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</si>
  <si>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</si>
  <si>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</si>
  <si>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</si>
  <si>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</si>
  <si>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</si>
  <si>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</si>
  <si>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</si>
  <si>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</si>
  <si>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</si>
  <si>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</si>
  <si>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</si>
  <si>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</si>
  <si>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</si>
  <si>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</si>
  <si>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</si>
  <si>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</si>
  <si>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</si>
  <si>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</si>
  <si>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</si>
  <si>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</si>
  <si>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</si>
  <si>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</si>
  <si>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</si>
  <si>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</si>
  <si>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</si>
  <si>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</si>
  <si>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</si>
  <si>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</si>
  <si>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</si>
  <si>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</si>
  <si>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</si>
  <si>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</si>
  <si>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</si>
  <si>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</si>
  <si>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</si>
  <si>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</si>
  <si>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</si>
  <si>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</si>
  <si>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</si>
  <si>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</si>
  <si>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</si>
  <si>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</si>
  <si>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</si>
  <si>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</si>
  <si>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</si>
  <si>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</si>
  <si>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</si>
  <si>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</si>
  <si>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</si>
  <si>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</si>
  <si>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</si>
  <si>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</si>
  <si>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</si>
  <si>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</si>
  <si>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</si>
  <si>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</si>
  <si>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</si>
  <si>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</si>
  <si>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</si>
  <si>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</si>
  <si>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</si>
  <si>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</si>
  <si>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</si>
  <si>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</si>
  <si>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</si>
  <si>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</si>
  <si>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</si>
  <si>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</si>
  <si>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</si>
  <si>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</si>
  <si>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</si>
  <si>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</si>
  <si>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</si>
  <si>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</si>
  <si>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</si>
  <si>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</si>
  <si>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</si>
  <si>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</si>
  <si>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</si>
  <si>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</si>
  <si>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</si>
  <si>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</si>
  <si>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</si>
  <si>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</si>
  <si>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</si>
  <si>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</si>
  <si>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</si>
  <si>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</si>
  <si>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</si>
  <si>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</si>
  <si>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</si>
  <si>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</si>
  <si>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</si>
  <si>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</si>
  <si>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</si>
  <si>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</si>
  <si>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</si>
  <si>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</si>
  <si>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</si>
  <si>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</si>
  <si>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</si>
  <si>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</si>
  <si>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</si>
  <si>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</si>
  <si>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</si>
  <si>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</si>
  <si>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</si>
  <si>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</si>
  <si>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</si>
  <si>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</si>
  <si>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</si>
  <si>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</si>
  <si>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</si>
  <si>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</si>
  <si>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</si>
  <si>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</si>
  <si>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</si>
  <si>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</si>
  <si>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</si>
  <si>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</si>
  <si>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</si>
  <si>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</si>
  <si>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</si>
  <si>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</si>
  <si>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</si>
  <si>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</si>
  <si>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</si>
  <si>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</si>
  <si>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</si>
  <si>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</si>
  <si>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</si>
  <si>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</si>
  <si>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</si>
  <si>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</si>
  <si>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</si>
  <si>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</si>
  <si>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</si>
  <si>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</si>
  <si>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</si>
  <si>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</si>
  <si>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</si>
  <si>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</si>
  <si>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</si>
  <si>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</si>
  <si>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</si>
  <si>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</si>
  <si>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</si>
  <si>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</si>
  <si>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</si>
  <si>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</si>
  <si>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</si>
  <si>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</si>
  <si>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</si>
  <si>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</si>
  <si>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</si>
  <si>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</si>
  <si>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</si>
  <si>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</si>
  <si>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</si>
  <si>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</si>
  <si>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</si>
  <si>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</si>
  <si>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</si>
  <si>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</si>
  <si>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</si>
  <si>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</si>
  <si>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</si>
  <si>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</si>
  <si>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</si>
  <si>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</si>
  <si>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</si>
  <si>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</si>
  <si>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</si>
  <si>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</si>
  <si>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</si>
  <si>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</si>
  <si>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</si>
  <si>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</si>
  <si>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</si>
  <si>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</si>
  <si>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</si>
  <si>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</si>
  <si>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</si>
  <si>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</si>
  <si>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</si>
  <si>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</si>
  <si>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</si>
  <si>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</si>
  <si>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</si>
  <si>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</si>
  <si>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</si>
  <si>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</si>
  <si>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</si>
  <si>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</si>
  <si>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</si>
  <si>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</si>
  <si>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</si>
  <si>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</si>
  <si>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</si>
  <si>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</si>
  <si>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</si>
  <si>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</si>
  <si>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</si>
  <si>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</si>
  <si>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</si>
  <si>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</si>
  <si>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</si>
  <si>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</si>
  <si>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</si>
  <si>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</si>
  <si>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</si>
  <si>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</si>
  <si>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</si>
  <si>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</si>
  <si>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</si>
  <si>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</si>
  <si>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</si>
  <si>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</si>
  <si>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</si>
  <si>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</si>
  <si>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</si>
  <si>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</si>
  <si>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</si>
  <si>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</si>
  <si>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</si>
  <si>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</si>
  <si>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</si>
  <si>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</si>
  <si>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</si>
  <si>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</si>
  <si>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</si>
  <si>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</si>
  <si>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</si>
  <si>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</si>
  <si>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</si>
  <si>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</si>
  <si>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</si>
  <si>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</si>
  <si>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</si>
  <si>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</si>
  <si>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</si>
  <si>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</si>
  <si>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</si>
  <si>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</si>
  <si>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</si>
  <si>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</si>
  <si>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</si>
  <si>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</si>
  <si>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</si>
  <si>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</si>
  <si>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</si>
  <si>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</si>
  <si>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</si>
  <si>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</si>
  <si>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</si>
  <si>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</si>
  <si>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</si>
  <si>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</si>
  <si>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</si>
  <si>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</si>
  <si>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</si>
  <si>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</si>
  <si>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</si>
  <si>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</si>
  <si>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</si>
  <si>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</si>
  <si>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</si>
  <si>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</si>
  <si>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</si>
  <si>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</si>
  <si>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</si>
  <si>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</si>
  <si>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</si>
  <si>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</si>
  <si>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</si>
  <si>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</si>
  <si>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</si>
  <si>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</si>
  <si>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</si>
  <si>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</si>
  <si>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</si>
  <si>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</si>
  <si>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</si>
  <si>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</si>
  <si>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</si>
  <si>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</si>
  <si>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</si>
  <si>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</si>
  <si>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</si>
  <si>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</si>
  <si>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</si>
  <si>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</si>
  <si>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</si>
  <si>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</si>
  <si>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</si>
  <si>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</si>
  <si>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</si>
  <si>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</si>
  <si>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</si>
  <si>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</si>
  <si>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</si>
  <si>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</si>
  <si>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</si>
  <si>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</si>
  <si>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</si>
  <si>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</si>
  <si>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</si>
  <si>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</si>
  <si>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</si>
  <si>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</si>
  <si>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</si>
  <si>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</si>
  <si>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</si>
  <si>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</si>
  <si>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</si>
  <si>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</si>
  <si>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</si>
  <si>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</si>
  <si>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</si>
  <si>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</si>
  <si>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</si>
  <si>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</si>
  <si>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</si>
  <si>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</si>
  <si>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</si>
  <si>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</si>
  <si>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</si>
  <si>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</si>
  <si>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</si>
  <si>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</si>
  <si>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</si>
  <si>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</si>
  <si>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</si>
  <si>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</si>
  <si>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</si>
  <si>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</si>
  <si>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</si>
  <si>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</si>
  <si>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</si>
  <si>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</si>
  <si>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</si>
  <si>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</si>
  <si>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</si>
  <si>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</si>
  <si>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</si>
  <si>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</si>
  <si>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</si>
  <si>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</si>
  <si>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</si>
  <si>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</si>
  <si>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</si>
  <si>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</si>
  <si>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</si>
  <si>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</si>
  <si>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</si>
  <si>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</si>
  <si>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</si>
  <si>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</si>
  <si>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</si>
  <si>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</si>
  <si>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</si>
  <si>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</si>
  <si>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</si>
  <si>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</si>
  <si>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</si>
  <si>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</si>
  <si>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</si>
  <si>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</si>
  <si>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</si>
  <si>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</si>
  <si>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</si>
  <si>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</si>
  <si>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</si>
  <si>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</si>
  <si>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</si>
  <si>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</si>
  <si>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</si>
  <si>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</si>
  <si>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</si>
  <si>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</si>
  <si>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</si>
  <si>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</si>
  <si>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</si>
  <si>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</si>
  <si>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</si>
  <si>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</si>
  <si>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</si>
  <si>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</si>
  <si>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</si>
  <si>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</si>
  <si>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</si>
  <si>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</si>
  <si>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</si>
  <si>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</si>
  <si>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</si>
  <si>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</si>
  <si>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</si>
  <si>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</si>
  <si>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</si>
  <si>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</si>
  <si>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</si>
  <si>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</si>
  <si>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</si>
  <si>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</si>
  <si>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</si>
  <si>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</si>
  <si>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</si>
  <si>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</si>
  <si>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</si>
  <si>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</si>
  <si>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</si>
  <si>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</si>
  <si>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</si>
  <si>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</si>
  <si>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</si>
  <si>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</si>
  <si>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</si>
  <si>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</si>
  <si>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</si>
  <si>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</si>
  <si>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</si>
  <si>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</si>
  <si>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</si>
  <si>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</si>
  <si>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</si>
  <si>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</si>
  <si>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</si>
  <si>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</si>
  <si>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</si>
  <si>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</si>
  <si>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</si>
  <si>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</si>
  <si>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</si>
  <si>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</si>
  <si>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</si>
  <si>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</si>
  <si>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</si>
  <si>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</si>
  <si>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</si>
  <si>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</si>
  <si>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</si>
  <si>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</si>
  <si>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</si>
  <si>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</si>
  <si>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</si>
  <si>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</si>
  <si>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</si>
  <si>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</si>
  <si>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</si>
  <si>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</si>
  <si>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</si>
  <si>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</si>
  <si>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</si>
  <si>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</si>
  <si>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</si>
  <si>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</si>
  <si>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</si>
  <si>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</si>
  <si>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</si>
  <si>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</si>
  <si>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</si>
  <si>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</si>
  <si>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</si>
  <si>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</si>
  <si>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</si>
  <si>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</si>
  <si>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</si>
  <si>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</si>
  <si>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</si>
  <si>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</si>
  <si>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</si>
  <si>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</si>
  <si>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</si>
  <si>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</si>
  <si>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</si>
  <si>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</si>
  <si>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</si>
  <si>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</si>
  <si>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</si>
  <si>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</si>
  <si>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</si>
  <si>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</si>
  <si>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</si>
  <si>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</si>
  <si>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</si>
  <si>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</si>
  <si>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</si>
  <si>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</si>
  <si>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</si>
  <si>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</si>
  <si>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</si>
  <si>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</si>
  <si>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</si>
  <si>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</si>
  <si>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</si>
  <si>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</si>
  <si>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</si>
  <si>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</si>
  <si>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</si>
  <si>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</si>
  <si>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</si>
  <si>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</si>
  <si>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</si>
  <si>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</si>
  <si>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</si>
  <si>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</si>
  <si>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</si>
  <si>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</si>
  <si>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</si>
  <si>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</si>
  <si>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</si>
  <si>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</si>
  <si>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</si>
  <si>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</si>
  <si>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</si>
  <si>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</si>
  <si>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</si>
  <si>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</si>
  <si>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</si>
  <si>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</si>
  <si>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</si>
  <si>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</si>
  <si>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</si>
  <si>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</si>
  <si>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</si>
  <si>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</si>
  <si>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</si>
  <si>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</si>
  <si>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</si>
  <si>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</si>
  <si>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</si>
  <si>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</si>
  <si>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</si>
  <si>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</si>
  <si>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</si>
  <si>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</si>
  <si>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</si>
  <si>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</si>
  <si>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</si>
  <si>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</si>
  <si>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</si>
  <si>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</si>
  <si>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</si>
  <si>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</si>
  <si>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</si>
  <si>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</si>
  <si>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</si>
  <si>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</si>
  <si>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</si>
  <si>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</si>
  <si>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</si>
  <si>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</si>
  <si>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</si>
  <si>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</si>
  <si>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</si>
  <si>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</si>
  <si>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</si>
  <si>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</si>
  <si>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</si>
  <si>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</si>
  <si>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</si>
  <si>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</si>
  <si>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</si>
  <si>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</si>
  <si>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</si>
  <si>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</si>
  <si>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</si>
  <si>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</si>
  <si>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</si>
  <si>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</si>
  <si>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</si>
  <si>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</si>
  <si>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</si>
  <si>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</si>
  <si>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</si>
  <si>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</si>
  <si>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</si>
  <si>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</si>
  <si>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</si>
  <si>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</si>
  <si>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</si>
  <si>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</si>
  <si>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</si>
  <si>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</si>
  <si>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</si>
  <si>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</si>
  <si>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</si>
  <si>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</si>
  <si>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</si>
  <si>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</si>
  <si>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</si>
  <si>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</si>
  <si>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</si>
  <si>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</si>
  <si>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</si>
  <si>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</si>
  <si>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</si>
  <si>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</si>
  <si>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</si>
  <si>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</si>
  <si>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</si>
  <si>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</si>
  <si>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</si>
  <si>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</si>
  <si>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</si>
  <si>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</si>
  <si>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</si>
  <si>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</si>
  <si>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</si>
  <si>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</si>
  <si>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</si>
  <si>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</si>
  <si>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</si>
  <si>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</si>
  <si>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</si>
  <si>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</si>
  <si>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</si>
  <si>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</si>
  <si>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</si>
  <si>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</si>
  <si>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</si>
  <si>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</si>
  <si>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</si>
  <si>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</si>
  <si>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</si>
  <si>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</si>
  <si>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</si>
  <si>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</si>
  <si>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</si>
  <si>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</si>
  <si>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</si>
  <si>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</si>
  <si>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</si>
  <si>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</si>
  <si>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</si>
  <si>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</si>
  <si>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</si>
  <si>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</si>
  <si>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</si>
  <si>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</si>
  <si>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</si>
  <si>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</si>
  <si>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</si>
  <si>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</si>
  <si>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</si>
  <si>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</si>
  <si>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</si>
  <si>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</si>
  <si>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</si>
  <si>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</si>
  <si>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</si>
  <si>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</si>
  <si>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</si>
  <si>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</si>
  <si>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</si>
  <si>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</si>
  <si>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</si>
  <si>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</si>
  <si>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</si>
  <si>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</si>
  <si>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</si>
  <si>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</si>
  <si>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</si>
  <si>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</si>
  <si>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</si>
  <si>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</si>
  <si>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</si>
  <si>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</si>
  <si>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</si>
  <si>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</si>
  <si>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</si>
  <si>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</si>
  <si>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</si>
  <si>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</si>
  <si>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</si>
  <si>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</si>
  <si>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</si>
  <si>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</si>
  <si>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</si>
  <si>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PCM-20251115-00001880</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</si>
  <si>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</si>
  <si>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</si>
  <si>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</si>
  <si>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</si>
  <si>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</si>
  <si>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</si>
  <si>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</si>
  <si>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</si>
  <si>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</si>
  <si>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</si>
  <si>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</si>
  <si>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</si>
  <si>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</si>
  <si>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</si>
  <si>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</si>
  <si>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</si>
  <si>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</si>
  <si>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</si>
  <si>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</si>
  <si>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</si>
  <si>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</si>
  <si>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</si>
  <si>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</si>
  <si>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</si>
  <si>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</si>
  <si>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</si>
  <si>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</si>
  <si>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</si>
  <si>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</si>
  <si>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</si>
  <si>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</si>
  <si>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</si>
  <si>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</si>
  <si>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</si>
  <si>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</si>
  <si>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</si>
  <si>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</si>
  <si>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</si>
  <si>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</si>
  <si>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</si>
  <si>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</si>
  <si>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</si>
  <si>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</si>
  <si>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</si>
  <si>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</si>
  <si>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</si>
  <si>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</si>
  <si>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</si>
  <si>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</si>
  <si>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</si>
  <si>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</si>
  <si>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</si>
  <si>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</si>
  <si>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</si>
  <si>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</si>
  <si>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</si>
  <si>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</si>
  <si>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</si>
  <si>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</si>
  <si>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</si>
  <si>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</si>
  <si>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</si>
  <si>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</si>
  <si>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</si>
  <si>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</si>
  <si>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</si>
  <si>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</si>
  <si>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</si>
  <si>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</si>
  <si>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</si>
  <si>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</si>
  <si>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</si>
  <si>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</si>
  <si>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</si>
  <si>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</si>
  <si>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</si>
  <si>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</si>
  <si>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</si>
  <si>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</si>
  <si>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</si>
  <si>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</si>
  <si>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</si>
  <si>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</si>
  <si>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</si>
  <si>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</si>
  <si>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PCM-20251115-00001851
</t>
  </si>
  <si>
    <t xml:space="preserve">2025-11-15 14:23:36
</t>
  </si>
  <si>
    <t xml:space="preserve">60 min </t>
  </si>
  <si>
    <t xml:space="preserve">no pcm </t>
  </si>
  <si>
    <t>riy0929</t>
  </si>
  <si>
    <t xml:space="preserve">2025-11-15 14:47:39
</t>
  </si>
  <si>
    <t xml:space="preserve">at site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</si>
  <si>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</si>
  <si>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</si>
  <si>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</si>
  <si>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</si>
  <si>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</si>
  <si>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</si>
  <si>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</si>
  <si>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</si>
  <si>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</si>
  <si>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</si>
  <si>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</si>
  <si>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</si>
  <si>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</si>
  <si>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</si>
  <si>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</si>
  <si>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PCM-20251115-00001819</t>
  </si>
  <si>
    <t>will check after MHL0123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</si>
</sst>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4" fillId="0" borderId="0" xfId="0" applyFont="1"/>
    <xf numFmtId="22" fontId="7" fillId="7" borderId="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 totalsRowShown="0" headerRowDxfId="174" dataDxfId="173" headerRowBorderDxfId="171" tableBorderDxfId="172" totalsRowBorderDxfId="170">
  <autoFilter ref="A1:L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1" totalsRowShown="0" headerRowDxfId="48" dataDxfId="47" headerRowBorderDxfId="45" tableBorderDxfId="46" totalsRowBorderDxfId="44">
  <autoFilter ref="A1:L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2" totalsRowShown="0" headerRowDxfId="31" dataDxfId="30" headerRowBorderDxfId="28" tableBorderDxfId="29">
  <autoFilter ref="A1:L1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313.67253888888808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1" ca="1" si="0">IFERROR(NOW()-F3,"")</f>
        <v>45976.620964814814</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5.9069444469059817E-3</v>
      </c>
      <c r="H4" s="111">
        <v>45976.608738425923</v>
      </c>
      <c r="I4" s="109" t="str">
        <f>IFERROR(VLOOKUP(D4,DB!A:F,6,0),"")</f>
        <v>SCECO</v>
      </c>
      <c r="J4" s="109" t="str">
        <f>IFERROR(VLOOKUP(D4,DB!A:G,7,0),"")</f>
        <v>Vandalized</v>
      </c>
      <c r="K4" s="113" t="s">
        <v>39027</v>
      </c>
      <c r="L4" s="114" t="str">
        <f>IFERROR(VLOOKUP(D4,DB!A:I,9,0),"")</f>
        <v>Latis</v>
      </c>
    </row>
    <row r="5" spans="1:15" ht="15" customHeight="1">
      <c r="A5" s="160" t="s">
        <v>39028</v>
      </c>
      <c r="B5" s="109" t="str">
        <f>IFERROR(VLOOKUP(D5,DB!A:K,11,0),"")</f>
        <v>R1</v>
      </c>
      <c r="C5" s="109">
        <v>2</v>
      </c>
      <c r="D5" s="109" t="s">
        <v>19511</v>
      </c>
      <c r="E5" s="110" t="s">
        <v>39026</v>
      </c>
      <c r="F5" s="111">
        <v>45976.615624999999</v>
      </c>
      <c r="G5" s="112">
        <f t="shared" ca="1" si="0"/>
        <v>5.3398148156702518E-3</v>
      </c>
      <c r="H5" s="111">
        <v>45976.609097222223</v>
      </c>
      <c r="I5" s="109" t="str">
        <f>IFERROR(VLOOKUP(D5,DB!A:F,6,0),"")</f>
        <v>Power Cube</v>
      </c>
      <c r="J5" s="109" t="str">
        <f>IFERROR(VLOOKUP(D5,DB!A:G,7,0),"")</f>
        <v>In progress+No BB Design</v>
      </c>
      <c r="K5" s="113" t="s">
        <v>39029</v>
      </c>
      <c r="L5" s="114" t="str">
        <f>IFERROR(VLOOKUP(D5,DB!A:I,9,0),"")</f>
        <v>Latis</v>
      </c>
    </row>
    <row r="6" spans="1:15" ht="15" customHeight="1">
      <c r="A6" s="108"/>
      <c r="B6" s="109" t="str">
        <f>IFERROR(VLOOKUP(D6,DB!A:K,11,0),"")</f>
        <v/>
      </c>
      <c r="C6" s="109"/>
      <c r="D6" s="109"/>
      <c r="E6" s="110"/>
      <c r="F6" s="111"/>
      <c r="G6" s="112">
        <f t="shared" ca="1" si="0"/>
        <v>45976.620964814814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45976.620964814814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45976.620964814814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45976.620964814814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45976.620964814814</v>
      </c>
      <c r="H10" s="111"/>
      <c r="I10" s="109" t="str">
        <f>IFERROR(VLOOKUP(D10,DB!A:F,6,0),"")</f>
        <v/>
      </c>
      <c r="J10" s="109" t="str">
        <f>IFERROR(VLOOKUP(D10,DB!A:G,7,0),"")</f>
        <v/>
      </c>
      <c r="K10" s="113"/>
      <c r="L10" s="114" t="str">
        <f>IFERROR(VLOOKUP(D10,DB!A:I,9,0),"")</f>
        <v/>
      </c>
    </row>
    <row r="11" spans="1:15" ht="15" customHeight="1">
      <c r="A11" s="117"/>
      <c r="B11" s="118" t="str">
        <f>IFERROR(VLOOKUP(D11,DB!A:K,11,0),"")</f>
        <v/>
      </c>
      <c r="C11" s="118"/>
      <c r="D11" s="118"/>
      <c r="E11" s="119"/>
      <c r="F11" s="120"/>
      <c r="G11" s="121">
        <f t="shared" ca="1" si="0"/>
        <v>45976.620964814814</v>
      </c>
      <c r="H11" s="120"/>
      <c r="I11" s="118" t="str">
        <f>IFERROR(VLOOKUP(D11,DB!A:F,6,0),"")</f>
        <v/>
      </c>
      <c r="J11" s="118" t="str">
        <f>IFERROR(VLOOKUP(D11,DB!A:G,7,0),"")</f>
        <v/>
      </c>
      <c r="K11" s="122"/>
      <c r="L11" s="123" t="str">
        <f>IFERROR(VLOOKUP(D11,DB!A:I,9,0),"")</f>
        <v/>
      </c>
    </row>
    <row r="12" spans="1:15" ht="15" customHeight="1">
      <c r="A12" s="150"/>
      <c r="B12" s="151" t="str">
        <f>IFERROR(VLOOKUP(D12,DB!A:K,11,0),"")</f>
        <v/>
      </c>
      <c r="C12" s="151"/>
      <c r="D12" s="151"/>
      <c r="E12" s="152"/>
      <c r="F12" s="149"/>
      <c r="G12" s="153">
        <f ca="1">IFERROR(NOW()-F12,"")</f>
        <v>45976.620964814814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45976.620964814814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45976.620964814814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45976.620964814814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45976.620964814814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45976.620964814814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45976.620964814814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45976.620964814814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45976.620964814814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45976.620964814814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45976.620964814814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45976.620964814814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45976.620964814814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45976.620964814814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45976.620964814814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45976.620964814814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45976.620964814814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45976.620964814814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45976.620964814814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45976.620964814814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45976.620964814814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45976.620964814814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45976.620964814814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45976.620964814814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45976.620964814814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45976.620964814814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45976.620964814814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45976.620964814814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45976.620964814814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45976.620964814814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45976.620964814814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45976.620964814814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45976.620964814814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45976.620964814814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45976.620964814814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45976.620964814814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45976.620964814814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45976.620964814814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45976.620964814814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45976.620964814814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45976.620964814814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45976.620964814814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45976.620964814814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45976.620964814814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45976.620964814814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45976.620964814814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45976.620964814814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45976.620964814814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45976.620964814814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45976.620964814814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45976.620964814814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45976.620964814814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45976.620964814814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45976.620964814814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45976.620964814814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45976.620964814814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45976.620964814814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45976.620964814814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45976.620964814814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45976.620964814814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45976.620964814814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45976.620964814814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45976.620964814814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45976.620964814814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45976.620964814814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45976.620964814814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45976.620964814814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45976.620964814814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45976.620964814814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45976.620964814814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45976.620964814814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45976.620964814814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45976.620964814814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45976.620964814814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45976.620964814814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45976.620964814814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45976.620964814814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45976.620964814814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45976.620964814814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45976.620964814814</v>
      </c>
      <c r="H91" s="149"/>
      <c r="I91" s="151" t="str">
        <f>IFERROR(VLOOKUP(D91,DB!A:F,6,0),"")</f>
        <v/>
      </c>
      <c r="J91" s="151" t="str">
        <f>IFERROR(VLOOKUP(D91,DB!A:G,7,0),"")</f>
        <v/>
      </c>
      <c r="K91" s="154"/>
      <c r="L91" s="155" t="str">
        <f>IFERROR(VLOOKUP(D91,DB!A:I,9,0),"")</f>
        <v/>
      </c>
    </row>
  </sheetData>
  <customSheetViews>
    <customSheetView guid="{F6042A99-DD27-4453-835D-0834D95730CC}" filter="1" showAutoFilter="1">
      <pageMargins left="0" right="0" top="0" bottom="0" header="0" footer="0"/>
      <autoFilter ref="B1:M1" xr:uid="{A1B0BCE7-2B98-448E-8F09-21C213AAA51A}"/>
    </customSheetView>
  </customSheetViews>
  <dataValidations count="2">
    <dataValidation allowBlank="1" showInputMessage="1" showErrorMessage="1" sqref="E1" xr:uid="{5DBA255D-CDD9-49FB-AD3C-AF70AB4EE696}"/>
    <dataValidation type="list" allowBlank="1" showInputMessage="1" showErrorMessage="1" sqref="E2:E9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68" customFormat="1" ht="31.5" customHeight="1">
      <c r="A2" s="61" t="s">
        <v>39106</v>
      </c>
      <c r="B2" s="61" t="s">
        <v>27</v>
      </c>
      <c r="C2" s="61">
        <v>1</v>
      </c>
      <c r="D2" s="61" t="s">
        <v>19542</v>
      </c>
      <c r="E2" s="85" t="s">
        <v>39026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151.62112685185275</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57">
        <v>45976.436342592591</v>
      </c>
      <c r="G4" s="105">
        <f ca="1">IFERROR(NOW()-F4,"-")</f>
        <v>0.18462222222296987</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8" t="s">
        <v>39114</v>
      </c>
      <c r="B5" s="18" t="str">
        <f>IFERROR(VLOOKUP(D5,DB!A:K,11,0),"")</f>
        <v>R2</v>
      </c>
      <c r="C5" s="18">
        <v>1</v>
      </c>
      <c r="D5" s="18" t="s">
        <v>18834</v>
      </c>
      <c r="E5" s="103" t="s">
        <v>39021</v>
      </c>
      <c r="F5" s="104">
        <v>45976.60769675926</v>
      </c>
      <c r="G5" s="105">
        <f ca="1">IFERROR(NOW()-F5,"-")</f>
        <v>1.3268055554362945E-2</v>
      </c>
      <c r="H5" s="157" t="s">
        <v>39115</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39117</v>
      </c>
      <c r="B6" s="18" t="str">
        <f>IFERROR(VLOOKUP(D6,DB!A:K,11,0),"")</f>
        <v>R2</v>
      </c>
      <c r="C6" s="18">
        <v>1</v>
      </c>
      <c r="D6" s="18" t="s">
        <v>39118</v>
      </c>
      <c r="E6" s="103" t="s">
        <v>39021</v>
      </c>
      <c r="F6" s="104"/>
      <c r="G6" s="105">
        <f ca="1">IFERROR(NOW()-F6,"-")</f>
        <v>45976.620964814814</v>
      </c>
      <c r="H6" s="157" t="s">
        <v>39119</v>
      </c>
      <c r="I6" s="18" t="str">
        <f>IFERROR(VLOOKUP(D6,DB!A:F,6,0),"")</f>
        <v>Generator-SG</v>
      </c>
      <c r="J6" s="18" t="str">
        <f>IFERROR(VLOOKUP(D6,DB!A:G,7,0),"")</f>
        <v>In progress</v>
      </c>
      <c r="K6" s="19" t="s">
        <v>39120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45976.620964814814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45976.620964814814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45976.620964814814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45976.620964814814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45976.620964814814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45976.620964814814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45976.620964814814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45976.620964814814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45976.620964814814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45976.620964814814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45976.620964814814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45976.620964814814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45976.620964814814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45976.620964814814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45976.620964814814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45976.620964814814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45976.620964814814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45976.620964814814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45976.620964814814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45976.620964814814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45976.620964814814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45976.620964814814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45976.620964814814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45976.620964814814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ca="1">IFERROR(NOW()-F31,"-")</f>
        <v>45976.620964814814</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45976.620964814814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45976.620964814814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45976.620964814814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45976.620964814814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45976.620964814814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45976.620964814814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45976.620964814814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45976.620964814814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45976.620964814814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45976.620964814814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45976.620964814814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45976.620964814814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45976.620964814814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45976.620964814814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45976.620964814814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45976.620964814814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45976.620964814814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45976.620964814814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45976.620964814814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45976.620964814814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45976.620964814814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45976.620964814814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45976.620964814814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45976.620964814814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45976.620964814814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45976.620964814814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45976.620964814814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45976.620964814814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45976.620964814814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45976.620964814814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45976.620964814814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45976.620964814814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45976.620964814814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45976.620964814814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45976.620964814814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45976.620964814814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45976.620964814814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45976.620964814814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45976.620964814814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45976.620964814814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45976.620964814814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45976.620964814814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45976.620964814814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45976.620964814814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45976.620964814814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45976.620964814814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45976.620964814814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45976.620964814814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45976.620964814814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45976.620964814814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45976.620964814814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45976.620964814814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45976.620964814814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45976.620964814814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45976.620964814814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45976.620964814814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45976.620964814814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45976.620964814814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45976.620964814814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45976.620964814814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45976.620964814814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45976.620964814814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45976.620964814814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45976.620964814814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45976.620964814814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45976.620964814814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45976.620964814814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45976.620964814814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45976.620964814814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45976.620964814814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45976.620964814814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45976.620964814814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45976.620964814814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45976.620964814814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45976.620964814814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45976.620964814814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45976.620964814814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45976.620964814814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45976.620964814814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45976.620964814814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45976.620964814814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45976.620964814814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45976.620964814814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45976.620964814814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45976.620964814814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45976.620964814814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45976.620964814814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45976.620964814814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45976.620964814814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45976.620964814814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45976.620964814814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45976.620964814814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45976.620964814814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45976.620964814814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45976.620964814814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45976.620964814814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45976.620964814814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45976.620964814814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45976.620964814814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45976.620964814814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45976.620964814814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45976.620964814814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45976.620964814814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45976.620964814814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45976.620964814814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45976.620964814814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45976.620964814814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45976.620964814814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45976.620964814814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45976.620964814814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45976.620964814814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45976.620964814814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45976.620964814814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45976.620964814814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45976.620964814814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45976.620964814814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45976.620964814814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45976.620964814814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45976.620964814814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45976.620964814814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45976.620964814814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45976.620964814814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45976.620964814814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45976.620964814814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45976.620964814814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45976.620964814814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45976.620964814814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45976.620964814814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45976.620964814814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45976.620964814814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45976.620964814814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45976.620964814814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45976.620964814814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45976.620964814814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45976.620964814814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45976.620964814814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45976.620964814814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45976.620964814814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45976.620964814814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45976.620964814814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45976.620964814814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45976.620964814814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45976.620964814814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45976.620964814814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45976.620964814814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45976.620964814814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45976.620964814814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45976.620964814814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45976.620964814814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45976.620964814814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45976.620964814814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45976.620964814814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45976.620964814814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45976.620964814814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45976.620964814814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45976.620964814814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45976.620964814814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45976.620964814814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45976.620964814814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45976.620964814814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45976.620964814814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45976.620964814814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45976.620964814814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45976.620964814814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45976.620964814814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45976.620964814814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45976.620964814814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45976.620964814814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45976.620964814814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45976.620964814814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45976.620964814814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45976.620964814814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45976.620964814814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45976.620964814814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45976.620964814814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45976.620964814814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45976.620964814814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45976.620964814814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45976.620964814814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45976.620964814814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45976.620964814814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45976.620964814814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45976.620964814814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45976.620964814814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45976.620964814814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45976.620964814814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45976.620964814814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45976.620964814814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45976.620964814814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45976.620964814814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45976.620964814814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45976.620964814814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45976.620964814814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45976.620964814814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45976.620964814814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45976.620964814814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45976.620964814814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45976.620964814814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45976.620964814814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45976.620964814814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45976.620964814814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45976.620964814814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45976.620964814814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45976.620964814814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45976.620964814814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45976.620964814814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45976.620964814814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45976.620964814814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45976.620964814814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45976.620964814814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45976.620964814814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45976.620964814814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45976.620964814814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45976.620964814814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45976.620964814814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45976.620964814814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45976.620964814814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45976.620964814814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45976.620964814814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45976.620964814814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45976.620964814814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45976.620964814814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45976.620964814814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45976.620964814814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45976.620964814814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45976.620964814814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45976.620964814814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45976.620964814814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45976.620964814814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45976.620964814814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45976.620964814814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45976.620964814814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45976.620964814814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45976.620964814814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45976.620964814814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45976.620964814814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45976.620964814814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45976.620964814814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45976.620964814814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45976.620964814814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45976.620964814814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45976.620964814814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45976.620964814814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45976.620964814814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45976.620964814814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45976.620964814814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45976.620964814814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45976.620964814814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45976.620964814814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45976.620964814814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45976.620964814814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45976.620964814814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45976.620964814814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45976.620964814814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45976.620964814814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45976.620964814814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45976.620964814814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45976.620964814814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45976.620964814814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45976.620964814814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45976.620964814814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45976.620964814814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45976.620964814814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45976.620964814814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45976.620964814814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45976.620964814814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45976.620964814814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45976.620964814814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45976.620964814814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45976.620964814814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45976.620964814814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45976.620964814814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45976.620964814814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45976.620964814814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45976.620964814814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45976.620964814814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45976.620964814814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45976.620964814814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45976.620964814814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45976.620964814814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45976.620964814814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45976.620964814814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45976.620964814814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45976.620964814814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45976.620964814814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45976.620964814814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45976.620964814814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45976.620964814814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45976.620964814814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45976.620964814814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45976.620964814814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45976.620964814814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45976.620964814814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45976.620964814814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45976.620964814814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45976.620964814814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45976.620964814814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45976.620964814814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45976.620964814814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45976.620964814814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45976.620964814814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45976.620964814814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45976.620964814814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45976.620964814814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45976.620964814814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45976.620964814814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45976.620964814814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45976.620964814814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45976.620964814814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45976.620964814814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45976.620964814814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45976.620964814814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45976.620964814814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45976.620964814814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45976.620964814814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45976.620964814814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45976.620964814814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45976.620964814814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45976.620964814814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45976.620964814814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45976.620964814814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45976.620964814814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45976.620964814814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45976.620964814814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45976.620964814814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45976.620964814814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45976.620964814814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45976.620964814814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45976.620964814814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45976.620964814814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45976.620964814814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45976.620964814814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45976.620964814814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45976.620964814814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45976.620964814814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45976.620964814814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45976.620964814814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45976.620964814814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45976.620964814814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45976.620964814814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45976.620964814814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45976.620964814814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45976.620964814814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45976.620964814814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45976.620964814814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45976.620964814814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45976.620964814814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45976.620964814814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45976.620964814814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45976.620964814814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45976.620964814814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45976.620964814814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45976.620964814814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45976.620964814814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45976.620964814814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45976.620964814814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45976.620964814814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45976.620964814814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45976.620964814814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45976.620964814814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45976.620964814814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45976.620964814814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45976.620964814814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45976.620964814814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45976.620964814814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45976.620964814814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45976.620964814814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45976.620964814814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45976.620964814814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45976.620964814814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45976.620964814814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45976.620964814814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45976.620964814814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45976.620964814814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45976.620964814814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45976.620964814814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45976.620964814814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45976.620964814814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45976.620964814814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45976.620964814814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45976.620964814814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45976.620964814814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45976.620964814814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45976.620964814814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45976.620964814814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45976.620964814814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45976.620964814814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45976.620964814814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45976.620964814814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45976.620964814814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45976.620964814814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45976.620964814814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45976.620964814814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45976.620964814814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45976.620964814814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45976.620964814814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45976.620964814814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45976.620964814814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45976.620964814814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45976.620964814814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45976.620964814814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45976.620964814814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45976.620964814814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45976.620964814814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45976.620964814814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45976.620964814814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45976.620964814814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45976.620964814814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45976.620964814814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45976.620964814814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45976.620964814814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45976.620964814814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45976.620964814814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45976.620964814814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45976.620964814814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45976.620964814814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45976.620964814814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45976.620964814814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45976.620964814814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45976.620964814814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45976.620964814814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45976.620964814814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45976.620964814814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45976.620964814814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45976.620964814814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45976.620964814814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45976.620964814814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45976.620964814814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45976.620964814814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45976.620964814814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45976.620964814814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45976.620964814814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45976.620964814814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45976.620964814814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45976.620964814814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45976.620964814814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45976.620964814814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45976.620964814814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45976.620964814814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45976.620964814814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45976.620964814814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45976.620964814814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45976.620964814814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45976.620964814814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45976.620964814814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45976.620964814814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45976.620964814814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45976.620964814814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45976.620964814814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45976.620964814814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45976.620964814814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45976.620964814814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45976.620964814814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45976.620964814814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45976.620964814814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45976.620964814814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45976.620964814814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45976.620964814814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45976.620964814814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45976.620964814814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45976.620964814814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45976.620964814814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45976.620964814814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45976.620964814814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45976.620964814814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45976.620964814814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45976.620964814814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45976.620964814814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45976.620964814814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45976.620964814814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45976.620964814814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45976.620964814814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45976.620964814814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45976.620964814814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45976.620964814814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45976.620964814814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45976.620964814814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45976.620964814814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45976.620964814814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45976.620964814814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45976.620964814814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45976.620964814814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45976.620964814814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45976.620964814814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45976.620964814814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45976.620964814814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45976.620964814814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45976.620964814814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45976.620964814814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45976.620964814814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45976.620964814814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45976.620964814814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45976.620964814814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45976.620964814814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45976.620964814814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45976.620964814814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45976.620964814814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45976.620964814814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45976.620964814814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45976.620964814814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45976.620964814814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45976.620964814814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45976.620964814814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45976.620964814814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45976.620964814814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45976.620964814814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45976.620964814814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45976.620964814814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45976.620964814814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45976.620964814814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45976.620964814814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45976.620964814814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45976.620964814814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45976.620964814814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45976.620964814814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45976.620964814814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45976.620964814814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45976.620964814814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45976.620964814814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45976.620964814814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45976.620964814814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45976.620964814814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45976.620964814814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45976.620964814814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45976.620964814814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45976.620964814814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45976.620964814814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45976.620964814814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45976.620964814814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45976.620964814814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45976.620964814814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45976.620964814814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45976.620964814814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45976.620964814814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45976.620964814814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45976.620964814814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45976.620964814814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45976.620964814814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45976.620964814814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45976.620964814814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45976.620964814814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45976.620964814814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45976.620964814814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45976.620964814814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45976.620964814814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45976.620964814814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45976.620964814814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45976.620964814814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45976.620964814814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45976.620964814814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45976.620964814814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45976.620964814814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45976.620964814814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45976.620964814814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45976.620964814814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45976.620964814814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45976.620964814814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45976.620964814814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45976.620964814814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45976.620964814814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45976.620964814814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45976.620964814814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45976.620964814814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45976.620964814814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45976.620964814814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45976.620964814814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45976.620964814814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45976.620964814814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45976.620964814814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45976.620964814814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45976.620964814814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45976.620964814814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45976.620964814814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45976.620964814814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45976.620964814814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45976.620964814814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45976.620964814814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45976.620964814814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45976.620964814814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45976.620964814814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45976.620964814814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45976.620964814814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45976.620964814814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45976.620964814814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45976.620964814814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45976.620964814814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45976.620964814814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45976.620964814814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45976.620964814814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45976.620964814814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45976.620964814814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45976.620964814814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45976.620964814814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45976.620964814814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45976.620964814814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45976.620964814814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45976.620964814814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45976.620964814814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45976.620964814814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45976.620964814814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45976.620964814814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45976.620964814814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45976.620964814814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45976.620964814814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45976.620964814814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45976.620964814814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45976.620964814814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45976.620964814814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45976.620964814814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45976.620964814814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45976.620964814814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45976.620964814814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45976.620964814814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45976.620964814814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45976.620964814814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45976.620964814814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45976.620964814814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45976.620964814814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45976.620964814814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45976.620964814814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45976.620964814814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45976.620964814814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45976.620964814814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45976.620964814814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45976.620964814814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45976.620964814814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45976.620964814814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45976.620964814814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45976.620964814814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45976.620964814814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45976.620964814814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45976.620964814814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45976.620964814814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45976.620964814814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45976.620964814814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45976.620964814814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45976.620964814814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45976.620964814814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45976.620964814814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45976.620964814814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45976.620964814814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45976.620964814814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45976.620964814814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45976.620964814814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45976.620964814814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45976.620964814814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45976.620964814814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45976.620964814814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45976.620964814814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45976.620964814814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45976.620964814814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45976.620964814814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45976.620964814814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45976.620964814814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45976.620964814814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45976.620964814814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45976.620964814814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45976.620964814814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45976.620964814814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45976.620964814814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45976.620964814814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45976.620964814814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45976.620964814814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45976.620964814814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45976.620964814814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45976.620964814814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45976.620964814814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45976.620964814814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45976.620964814814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45976.620964814814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45976.620964814814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45976.620964814814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45976.620964814814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45976.620964814814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45976.620964814814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45976.620964814814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45976.620964814814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45976.620964814814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45976.620964814814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45976.620964814814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45976.620964814814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45976.620964814814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45976.620964814814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45976.620964814814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45976.620964814814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45976.620964814814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45976.620964814814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45976.620964814814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45976.620964814814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45976.620964814814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45976.620964814814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45976.620964814814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45976.620964814814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45976.620964814814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45976.620964814814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45976.620964814814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45976.620964814814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45976.620964814814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45976.620964814814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45976.620964814814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45976.620964814814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45976.620964814814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45976.620964814814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45976.620964814814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45976.620964814814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45976.620964814814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45976.620964814814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45976.620964814814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45976.620964814814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45976.620964814814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45976.620964814814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45976.620964814814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45976.620964814814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45976.620964814814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45976.620964814814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45976.620964814814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45976.620964814814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45976.620964814814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45976.620964814814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45976.620964814814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45976.620964814814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45976.620964814814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45976.620964814814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45976.620964814814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45976.620964814814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45976.620964814814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45976.620964814814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45976.620964814814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45976.620964814814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45976.620964814814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45976.620964814814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45976.620964814814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45976.620964814814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45976.620964814814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45976.620964814814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45976.620964814814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45976.620964814814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45976.620964814814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45976.620964814814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45976.620964814814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45976.620964814814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45976.620964814814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45976.620964814814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45976.620964814814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45976.620964814814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45976.620964814814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45976.620964814814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45976.620964814814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45976.620964814814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45976.620964814814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45976.620964814814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45976.620964814814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45976.620964814814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45976.620964814814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45976.620964814814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45976.620964814814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45976.620964814814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45976.620964814814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45976.620964814814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45976.620964814814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45976.620964814814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45976.620964814814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45976.620964814814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45976.620964814814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45976.620964814814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45976.620964814814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45976.620964814814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45976.620964814814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45976.620964814814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45976.620964814814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45976.620964814814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45976.620964814814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45976.620964814814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45976.620964814814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45976.620964814814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45976.620964814814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45976.620964814814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45976.620964814814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45976.620964814814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45976.620964814814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45976.620964814814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45976.620964814814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45976.620964814814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45976.620964814814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45976.620964814814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45976.620964814814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45976.620964814814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45976.620964814814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45976.620964814814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45976.620964814814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45976.620964814814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45976.620964814814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45976.620964814814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45976.620964814814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45976.620964814814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45976.620964814814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45976.620964814814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45976.620964814814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45976.620964814814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45976.620964814814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45976.620964814814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45976.620964814814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45976.620964814814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45976.620964814814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45976.620964814814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45976.620964814814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45976.620964814814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45976.620964814814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45976.620964814814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45976.620964814814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45976.620964814814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45976.620964814814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45976.620964814814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45976.620964814814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45976.620964814814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45976.620964814814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45976.620964814814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45976.620964814814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45976.620964814814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45976.620964814814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45976.620964814814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45976.620964814814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45976.620964814814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45976.620964814814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45976.620964814814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45976.620964814814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45976.620964814814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45976.620964814814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45976.620964814814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45976.620964814814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45976.620964814814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45976.620964814814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45976.620964814814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45976.620964814814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45976.620964814814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45976.620964814814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45976.620964814814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45976.620964814814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45976.620964814814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45976.620964814814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45976.620964814814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45976.620964814814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45976.620964814814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45976.620964814814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45976.620964814814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45976.620964814814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45976.620964814814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45976.620964814814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45976.620964814814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45976.620964814814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45976.620964814814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45976.620964814814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45976.620964814814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45976.620964814814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45976.620964814814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45976.620964814814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45976.620964814814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45976.620964814814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45976.620964814814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45976.620964814814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45976.620964814814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45976.620964814814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45976.620964814814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45976.620964814814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45976.620964814814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45976.620964814814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45976.620964814814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45976.620964814814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45976.620964814814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45976.620964814814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45976.620964814814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45976.620964814814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45976.620964814814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45976.620964814814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45976.620964814814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45976.620964814814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45976.620964814814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45976.620964814814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45976.620964814814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45976.620964814814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45976.620964814814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45976.620964814814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45976.620964814814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45976.620964814814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45976.620964814814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45976.620964814814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45976.620964814814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45976.620964814814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45976.620964814814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45976.620964814814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45976.620964814814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45976.620964814814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45976.620964814814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45976.620964814814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45976.620964814814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45976.620964814814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45976.620964814814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45976.620964814814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45976.620964814814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45976.620964814814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45976.620964814814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45976.620964814814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45976.620964814814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45976.620964814814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45976.620964814814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45976.620964814814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45976.620964814814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45976.620964814814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45976.620964814814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45976.620964814814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45976.620964814814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45976.620964814814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45976.620964814814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45976.620964814814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45976.620964814814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45976.620964814814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45976.620964814814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45976.620964814814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45976.620964814814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45976.620964814814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45976.620964814814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45976.620964814814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45976.620964814814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45976.620964814814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45976.620964814814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45976.620964814814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45976.620964814814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45976.620964814814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45976.620964814814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45976.620964814814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45976.620964814814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45976.620964814814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45976.620964814814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45976.620964814814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45976.620964814814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45976.620964814814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45976.620964814814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45976.620964814814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45976.620964814814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45976.620964814814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45976.620964814814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45976.620964814814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45976.620964814814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45976.620964814814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45976.620964814814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45976.620964814814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45976.620964814814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45976.620964814814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45976.620964814814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45976.620964814814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45976.620964814814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45976.620964814814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45976.620964814814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45976.620964814814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45976.620964814814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45976.620964814814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45976.620964814814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45976.620964814814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45976.620964814814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45976.620964814814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45976.620964814814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45976.620964814814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45976.620964814814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45976.620964814814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45976.620964814814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45976.620964814814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45976.620964814814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45976.620964814814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45976.620964814814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45976.620964814814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45976.620964814814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45976.620964814814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45976.620964814814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45976.620964814814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45976.620964814814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45976.620964814814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45976.620964814814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45976.620964814814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45976.620964814814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45976.620964814814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45976.620964814814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45976.620964814814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45976.620964814814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45976.620964814814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45976.620964814814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45976.620964814814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45976.620964814814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45976.620964814814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45976.620964814814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45976.620964814814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45976.620964814814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45976.620964814814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45976.620964814814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45976.620964814814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45976.620964814814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1"/>
  <sheetViews>
    <sheetView workbookViewId="0">
      <selection activeCell="D23" sqref="D2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273.14024722221802</v>
      </c>
      <c r="H2" s="96">
        <v>45703.474768518521</v>
      </c>
      <c r="I2" s="96" t="str">
        <f>IFERROR(VLOOKUP(D2,DB!A:F,6,0),"")</f>
        <v>SCECO</v>
      </c>
      <c r="J2" s="96" t="str">
        <f>IFERROR(VLOOKUP(D2,DB!A:G,7,0),"")</f>
        <v>Dead</v>
      </c>
      <c r="K2" s="98" t="s">
        <v>39122</v>
      </c>
      <c r="L2" s="92" t="str">
        <f>IFERROR(VLOOKUP(D2,DB!A:I,9,0),"")</f>
        <v>Latis</v>
      </c>
    </row>
    <row r="3" spans="1:16" ht="28.5" customHeight="1">
      <c r="A3" s="135" t="s">
        <v>39123</v>
      </c>
      <c r="B3" s="135" t="str">
        <f>IFERROR(VLOOKUP(D3,DB!A:K,11,0),"")</f>
        <v>R4</v>
      </c>
      <c r="C3" s="94">
        <v>2</v>
      </c>
      <c r="D3" s="92" t="s">
        <v>39124</v>
      </c>
      <c r="E3" s="95" t="s">
        <v>39021</v>
      </c>
      <c r="F3" s="96">
        <v>45976.452013888891</v>
      </c>
      <c r="G3" s="97">
        <f ca="1">IFERROR(NOW()-F3,"")</f>
        <v>0.16895092592312722</v>
      </c>
      <c r="H3" s="96">
        <v>45976.444687499999</v>
      </c>
      <c r="I3" s="135" t="str">
        <f>IFERROR(VLOOKUP(D3,DB!A:F,6,0),"")</f>
        <v>SCECO</v>
      </c>
      <c r="J3" s="135" t="str">
        <f>IFERROR(VLOOKUP(D3,DB!A:G,7,0),"")</f>
        <v>Dead</v>
      </c>
      <c r="K3" s="98" t="s">
        <v>39125</v>
      </c>
      <c r="L3" s="92" t="str">
        <f>IFERROR(VLOOKUP(D3,DB!A:I,9,0),"")</f>
        <v>Latis</v>
      </c>
    </row>
    <row r="4" spans="1:16" ht="15" customHeight="1">
      <c r="A4" s="135"/>
      <c r="B4" s="135" t="str">
        <f>IFERROR(VLOOKUP(D4,DB!A:K,11,0),"")</f>
        <v/>
      </c>
      <c r="C4" s="94"/>
      <c r="D4" s="92"/>
      <c r="E4" s="95"/>
      <c r="F4" s="96"/>
      <c r="G4" s="97">
        <f ca="1">IFERROR(NOW()-F4,"")</f>
        <v>45976.620964814814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45976.620964814814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45976.620964814814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45976.620964814814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45976.620964814814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45976.620964814814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45976.620964814814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45976.620964814814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45976.620964814814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45976.620964814814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45976.620964814814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45976.620964814814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45976.620964814814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45976.620964814814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45976.620964814814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45976.620964814814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45976.620964814814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45976.620964814814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45976.620964814814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45976.620964814814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45976.620964814814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45976.620964814814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45976.620964814814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45976.620964814814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45976.620964814814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45976.620964814814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45976.620964814814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45976.620964814814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45976.620964814814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45976.620964814814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45976.620964814814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45976.620964814814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45976.620964814814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45976.620964814814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45976.620964814814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45976.620964814814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45976.620964814814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45976.620964814814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45976.620964814814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45976.620964814814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45976.620964814814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45976.620964814814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45976.620964814814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45976.620964814814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45976.620964814814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45976.620964814814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45976.620964814814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45976.620964814814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45976.620964814814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45976.620964814814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45976.620964814814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45976.620964814814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45976.620964814814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45976.620964814814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45976.620964814814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45976.620964814814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45976.620964814814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45976.620964814814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45976.620964814814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45976.620964814814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45976.620964814814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45976.620964814814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45976.620964814814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45976.620964814814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45976.620964814814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45976.620964814814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45976.620964814814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45976.620964814814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45976.620964814814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45976.620964814814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45976.620964814814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45976.620964814814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45976.620964814814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45976.620964814814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45976.620964814814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45976.620964814814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45976.620964814814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45976.620964814814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45976.620964814814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45976.620964814814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45976.620964814814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45976.620964814814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45976.620964814814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45976.620964814814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45976.620964814814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45976.620964814814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45976.620964814814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45976.620964814814</v>
      </c>
      <c r="H91" s="96"/>
      <c r="I91" s="135" t="str">
        <f>IFERROR(VLOOKUP(D91,DB!A:F,6,0),"")</f>
        <v/>
      </c>
      <c r="J91" s="135" t="str">
        <f>IFERROR(VLOOKUP(D91,DB!A:G,7,0),"")</f>
        <v/>
      </c>
      <c r="K91" s="98"/>
      <c r="L91" s="92" t="str">
        <f>IFERROR(VLOOKUP(D91,DB!A:I,9,0),"")</f>
        <v/>
      </c>
    </row>
  </sheetData>
  <dataValidations count="2">
    <dataValidation allowBlank="1" showInputMessage="1" showErrorMessage="1" sqref="E1" xr:uid="{A4F81451-56CC-4543-9497-104C4E44EE4B}"/>
    <dataValidation type="list" allowBlank="1" showInputMessage="1" showErrorMessage="1" sqref="E2:E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39126</v>
      </c>
      <c r="B2" s="37" t="str">
        <f>IFERROR(VLOOKUP(D2,DB!A:K,11,0),"")</f>
        <v>R5</v>
      </c>
      <c r="C2" s="37">
        <v>3</v>
      </c>
      <c r="D2" s="107" t="s">
        <v>36011</v>
      </c>
      <c r="E2" s="37" t="s">
        <v>39021</v>
      </c>
      <c r="F2" s="38">
        <v>45891.832060185188</v>
      </c>
      <c r="G2" s="116">
        <f ca="1">IFERROR(NOW()-F2,"")</f>
        <v>84.788904629625904</v>
      </c>
      <c r="H2" s="38">
        <v>45891.790393518517</v>
      </c>
      <c r="I2" s="37" t="str">
        <f>IFERROR(VLOOKUP(D2,DB!A:F,6,0),"")</f>
        <v>Generator-SG</v>
      </c>
      <c r="J2" s="37" t="str">
        <f>IFERROR(VLOOKUP(D2,DB!A:G,7,0),"")</f>
        <v>Vandalized</v>
      </c>
      <c r="K2" s="37" t="s">
        <v>39127</v>
      </c>
      <c r="L2" s="37" t="str">
        <f>IFERROR(VLOOKUP(D2,DB!A:I,9,0),"")</f>
        <v>Latis</v>
      </c>
      <c r="M2" s="106"/>
    </row>
    <row r="3" spans="1:13" ht="30">
      <c r="A3" s="37" t="s">
        <v>39128</v>
      </c>
      <c r="B3" s="37" t="str">
        <f>IFERROR(VLOOKUP(D3,DB!A:K,11,0),"")</f>
        <v>R5</v>
      </c>
      <c r="C3" s="37">
        <v>1</v>
      </c>
      <c r="D3" s="37" t="s">
        <v>33268</v>
      </c>
      <c r="E3" s="37" t="s">
        <v>39026</v>
      </c>
      <c r="F3" s="38">
        <v>45926.188877314817</v>
      </c>
      <c r="G3" s="116">
        <f t="shared" ref="G3" ca="1" si="0">IFERROR(NOW()-F3,"")</f>
        <v>50.432087499997579</v>
      </c>
      <c r="H3" s="38">
        <v>45926.158159722225</v>
      </c>
      <c r="I3" s="37" t="str">
        <f>IFERROR(VLOOKUP(D3,DB!A:F,6,0),"")</f>
        <v>SCECO</v>
      </c>
      <c r="J3" s="37" t="str">
        <f>IFERROR(VLOOKUP(D3,DB!A:G,7,0),"")</f>
        <v>Good</v>
      </c>
      <c r="K3" s="37" t="s">
        <v>39129</v>
      </c>
      <c r="L3" s="37" t="str">
        <f>IFERROR(VLOOKUP(D3,DB!A:I,9,0),"")</f>
        <v>Latis</v>
      </c>
      <c r="M3" s="106"/>
    </row>
    <row r="4" spans="1:13" ht="48" customHeight="1">
      <c r="A4" s="124" t="s">
        <v>39130</v>
      </c>
      <c r="B4" s="124" t="str">
        <f>IFERROR(VLOOKUP(D4,DB!A:K,11,0),"")</f>
        <v>R5</v>
      </c>
      <c r="C4" s="124">
        <v>1</v>
      </c>
      <c r="D4" s="124" t="s">
        <v>34758</v>
      </c>
      <c r="E4" s="124" t="s">
        <v>39026</v>
      </c>
      <c r="F4" s="125">
        <v>45948.661111111112</v>
      </c>
      <c r="G4" s="126">
        <f t="shared" ref="G4" ca="1" si="1">IFERROR(NOW()-F4,"")</f>
        <v>27.95985370370181</v>
      </c>
      <c r="H4" s="125">
        <v>45948.661111111112</v>
      </c>
      <c r="I4" s="124" t="str">
        <f>IFERROR(VLOOKUP(D4,DB!A:F,6,0),"")</f>
        <v>SCECO</v>
      </c>
      <c r="J4" s="124" t="str">
        <f>IFERROR(VLOOKUP(D4,DB!A:G,7,0),"")</f>
        <v>Dead</v>
      </c>
      <c r="K4" s="124" t="s">
        <v>39131</v>
      </c>
      <c r="L4" s="124" t="str">
        <f>IFERROR(VLOOKUP(D4,DB!A:I,9,0),"")</f>
        <v>Latis</v>
      </c>
    </row>
    <row r="5" spans="1:13" ht="30.75">
      <c r="A5" s="124" t="s">
        <v>39132</v>
      </c>
      <c r="B5" s="124" t="s">
        <v>5443</v>
      </c>
      <c r="C5" s="124">
        <v>1</v>
      </c>
      <c r="D5" s="124" t="s">
        <v>32330</v>
      </c>
      <c r="E5" s="124" t="s">
        <v>39021</v>
      </c>
      <c r="F5" s="125">
        <v>45968.848599537036</v>
      </c>
      <c r="G5" s="126">
        <v>0.54726851851851854</v>
      </c>
      <c r="H5" s="125">
        <v>45968.827465277776</v>
      </c>
      <c r="I5" s="124" t="s">
        <v>22</v>
      </c>
      <c r="J5" s="124" t="s">
        <v>65</v>
      </c>
      <c r="K5" s="124" t="s">
        <v>39133</v>
      </c>
      <c r="L5" s="124" t="s">
        <v>8145</v>
      </c>
    </row>
    <row r="6" spans="1:13">
      <c r="A6" s="124" t="s">
        <v>39134</v>
      </c>
      <c r="B6" s="124" t="str">
        <f>IFERROR(VLOOKUP(D6,DB!A:K,11,0),"")</f>
        <v>R5</v>
      </c>
      <c r="C6" s="124">
        <v>1</v>
      </c>
      <c r="D6" s="124" t="s">
        <v>33539</v>
      </c>
      <c r="E6" s="124" t="s">
        <v>39026</v>
      </c>
      <c r="F6" s="124"/>
      <c r="G6" s="126">
        <f t="shared" ref="G6:G45" ca="1" si="2">IFERROR(NOW()-F6,"")</f>
        <v>45976.620964814814</v>
      </c>
      <c r="H6" s="125">
        <v>45976.204270833332</v>
      </c>
      <c r="I6" s="124" t="str">
        <f>IFERROR(VLOOKUP(D6,DB!A:F,6,0),"")</f>
        <v>SCECO</v>
      </c>
      <c r="J6" s="124" t="str">
        <f>IFERROR(VLOOKUP(D6,DB!A:G,7,0),"")</f>
        <v>No BB Design</v>
      </c>
      <c r="K6" s="124" t="s">
        <v>39135</v>
      </c>
      <c r="L6" s="124" t="str">
        <f>IFERROR(VLOOKUP(D6,DB!A:I,9,0),"")</f>
        <v>Latis</v>
      </c>
    </row>
    <row r="7" spans="1:13">
      <c r="A7" s="124"/>
      <c r="B7" s="124" t="str">
        <f>IFERROR(VLOOKUP(D7,DB!A:K,11,0),"")</f>
        <v/>
      </c>
      <c r="C7" s="124"/>
      <c r="D7" s="156"/>
      <c r="E7" s="124"/>
      <c r="F7" s="124"/>
      <c r="G7" s="126">
        <f t="shared" ca="1" si="2"/>
        <v>45976.620964814814</v>
      </c>
      <c r="H7" s="125"/>
      <c r="I7" s="124" t="str">
        <f>IFERROR(VLOOKUP(D7,DB!A:F,6,0),"")</f>
        <v/>
      </c>
      <c r="J7" s="124" t="str">
        <f>IFERROR(VLOOKUP(D7,DB!A:G,7,0),"")</f>
        <v/>
      </c>
      <c r="K7" s="124"/>
      <c r="L7" s="124" t="str">
        <f>IFERROR(VLOOKUP(D7,DB!A:I,9,0),"")</f>
        <v/>
      </c>
    </row>
    <row r="8" spans="1:13">
      <c r="A8" s="124"/>
      <c r="B8" s="124" t="str">
        <f>IFERROR(VLOOKUP(D8,DB!A:K,11,0),"")</f>
        <v/>
      </c>
      <c r="C8" s="124"/>
      <c r="D8" s="159"/>
      <c r="E8" s="124"/>
      <c r="F8" s="124"/>
      <c r="G8" s="126">
        <f t="shared" ca="1" si="2"/>
        <v>45976.620964814814</v>
      </c>
      <c r="H8" s="125"/>
      <c r="I8" s="124" t="str">
        <f>IFERROR(VLOOKUP(D8,DB!A:F,6,0),"")</f>
        <v/>
      </c>
      <c r="J8" s="124" t="str">
        <f>IFERROR(VLOOKUP(D8,DB!A:G,7,0),"")</f>
        <v/>
      </c>
      <c r="K8" s="124"/>
      <c r="L8" s="124" t="str">
        <f>IFERROR(VLOOKUP(D8,DB!A:I,9,0),"")</f>
        <v/>
      </c>
    </row>
    <row r="9" spans="1:13">
      <c r="A9" s="124"/>
      <c r="B9" s="124" t="str">
        <f>IFERROR(VLOOKUP(D9,DB!A:K,11,0),"")</f>
        <v>R4</v>
      </c>
      <c r="C9" s="124"/>
      <c r="D9" s="124" t="s">
        <v>31994</v>
      </c>
      <c r="E9" s="124"/>
      <c r="F9" s="124"/>
      <c r="G9" s="126">
        <f t="shared" ca="1" si="2"/>
        <v>45976.620964814814</v>
      </c>
      <c r="H9" s="125"/>
      <c r="I9" s="124" t="str">
        <f>IFERROR(VLOOKUP(D9,DB!A:F,6,0),"")</f>
        <v>SCECO</v>
      </c>
      <c r="J9" s="124" t="str">
        <f>IFERROR(VLOOKUP(D9,DB!A:G,7,0),"")</f>
        <v>In progress</v>
      </c>
      <c r="K9" s="124"/>
      <c r="L9" s="124" t="str">
        <f>IFERROR(VLOOKUP(D9,DB!A:I,9,0),"")</f>
        <v>Latis</v>
      </c>
    </row>
    <row r="10" spans="1:13">
      <c r="A10" s="124"/>
      <c r="B10" s="124" t="str">
        <f>IFERROR(VLOOKUP(D10,DB!A:K,11,0),"")</f>
        <v/>
      </c>
      <c r="C10" s="124"/>
      <c r="D10" s="124"/>
      <c r="E10" s="124"/>
      <c r="F10" s="124"/>
      <c r="G10" s="126">
        <f t="shared" ca="1" si="2"/>
        <v>45976.620964814814</v>
      </c>
      <c r="H10" s="125"/>
      <c r="I10" s="124" t="str">
        <f>IFERROR(VLOOKUP(D10,DB!A:F,6,0),"")</f>
        <v/>
      </c>
      <c r="J10" s="124" t="str">
        <f>IFERROR(VLOOKUP(D10,DB!A:G,7,0),"")</f>
        <v/>
      </c>
      <c r="K10" s="124"/>
      <c r="L10" s="124" t="str">
        <f>IFERROR(VLOOKUP(D10,DB!A:I,9,0),"")</f>
        <v/>
      </c>
    </row>
    <row r="11" spans="1:13">
      <c r="A11" s="124"/>
      <c r="B11" s="124" t="str">
        <f>IFERROR(VLOOKUP(D11,DB!A:K,11,0),"")</f>
        <v>R4</v>
      </c>
      <c r="C11" s="124"/>
      <c r="D11" s="124" t="s">
        <v>34963</v>
      </c>
      <c r="E11" s="124"/>
      <c r="F11" s="124"/>
      <c r="G11" s="126">
        <f t="shared" ca="1" si="2"/>
        <v>45976.620964814814</v>
      </c>
      <c r="H11" s="124"/>
      <c r="I11" s="124" t="str">
        <f>IFERROR(VLOOKUP(D11,DB!A:F,6,0),"")</f>
        <v>SCECO</v>
      </c>
      <c r="J11" s="124" t="str">
        <f>IFERROR(VLOOKUP(D11,DB!A:G,7,0),"")</f>
        <v>Good</v>
      </c>
      <c r="K11" s="124"/>
      <c r="L11" s="124" t="str">
        <f>IFERROR(VLOOKUP(D11,DB!A:I,9,0),"")</f>
        <v>Latis</v>
      </c>
    </row>
    <row r="12" spans="1:13">
      <c r="A12" s="124"/>
      <c r="B12" s="124" t="str">
        <f>IFERROR(VLOOKUP(D12,DB!A:K,11,0),"")</f>
        <v/>
      </c>
      <c r="C12" s="124"/>
      <c r="D12" s="124"/>
      <c r="E12" s="124"/>
      <c r="F12" s="124"/>
      <c r="G12" s="126">
        <f t="shared" ca="1" si="2"/>
        <v>45976.620964814814</v>
      </c>
      <c r="H12" s="124"/>
      <c r="I12" s="124" t="str">
        <f>IFERROR(VLOOKUP(D12,DB!A:F,6,0),"")</f>
        <v/>
      </c>
      <c r="J12" s="124" t="str">
        <f>IFERROR(VLOOKUP(D12,DB!A:G,7,0),"")</f>
        <v/>
      </c>
      <c r="K12" s="124"/>
      <c r="L12" s="124" t="str">
        <f>IFERROR(VLOOKUP(D12,DB!A:I,9,0),"")</f>
        <v/>
      </c>
    </row>
    <row r="13" spans="1:13">
      <c r="A13" s="124"/>
      <c r="B13" s="124" t="str">
        <f>IFERROR(VLOOKUP(D13,DB!A:K,11,0),"")</f>
        <v>R4</v>
      </c>
      <c r="C13" s="124"/>
      <c r="D13" s="124" t="s">
        <v>34914</v>
      </c>
      <c r="E13" s="124"/>
      <c r="F13" s="124"/>
      <c r="G13" s="126">
        <f t="shared" ca="1" si="2"/>
        <v>45976.620964814814</v>
      </c>
      <c r="H13" s="124"/>
      <c r="I13" s="124" t="str">
        <f>IFERROR(VLOOKUP(D13,DB!A:F,6,0),"")</f>
        <v>SCECO</v>
      </c>
      <c r="J13" s="124" t="str">
        <f>IFERROR(VLOOKUP(D13,DB!A:G,7,0),"")</f>
        <v>Good</v>
      </c>
      <c r="K13" s="124"/>
      <c r="L13" s="124" t="str">
        <f>IFERROR(VLOOKUP(D13,DB!A:I,9,0),"")</f>
        <v>Latis</v>
      </c>
    </row>
    <row r="14" spans="1:13">
      <c r="A14" s="124"/>
      <c r="B14" s="124" t="str">
        <f>IFERROR(VLOOKUP(D14,DB!A:K,11,0),"")</f>
        <v/>
      </c>
      <c r="C14" s="124"/>
      <c r="D14" s="124"/>
      <c r="E14" s="124"/>
      <c r="F14" s="124"/>
      <c r="G14" s="126">
        <f t="shared" ca="1" si="2"/>
        <v>45976.620964814814</v>
      </c>
      <c r="H14" s="124"/>
      <c r="I14" s="124" t="str">
        <f>IFERROR(VLOOKUP(D14,DB!A:F,6,0),"")</f>
        <v/>
      </c>
      <c r="J14" s="124" t="str">
        <f>IFERROR(VLOOKUP(D14,DB!A:G,7,0),"")</f>
        <v/>
      </c>
      <c r="K14" s="124"/>
      <c r="L14" s="124" t="str">
        <f>IFERROR(VLOOKUP(D14,DB!A:I,9,0),"")</f>
        <v/>
      </c>
    </row>
    <row r="15" spans="1:13">
      <c r="A15" s="124"/>
      <c r="B15" s="124" t="str">
        <f>IFERROR(VLOOKUP(D15,DB!A:K,11,0),"")</f>
        <v>R5</v>
      </c>
      <c r="C15" s="124"/>
      <c r="D15" s="124" t="s">
        <v>32957</v>
      </c>
      <c r="E15" s="124"/>
      <c r="F15" s="124"/>
      <c r="G15" s="126">
        <f t="shared" ca="1" si="2"/>
        <v>45976.620964814814</v>
      </c>
      <c r="H15" s="124"/>
      <c r="I15" s="124" t="str">
        <f>IFERROR(VLOOKUP(D15,DB!A:F,6,0),"")</f>
        <v>SCECO</v>
      </c>
      <c r="J15" s="124" t="str">
        <f>IFERROR(VLOOKUP(D15,DB!A:G,7,0),"")</f>
        <v>Dead</v>
      </c>
      <c r="K15" s="124"/>
      <c r="L15" s="124" t="str">
        <f>IFERROR(VLOOKUP(D15,DB!A:I,9,0),"")</f>
        <v>Latis</v>
      </c>
    </row>
    <row r="16" spans="1:13">
      <c r="A16" s="124"/>
      <c r="B16" s="124" t="str">
        <f>IFERROR(VLOOKUP(D16,DB!A:K,11,0),"")</f>
        <v/>
      </c>
      <c r="C16" s="124"/>
      <c r="D16" s="124"/>
      <c r="E16" s="124"/>
      <c r="F16" s="124"/>
      <c r="G16" s="126">
        <f t="shared" ca="1" si="2"/>
        <v>45976.620964814814</v>
      </c>
      <c r="H16" s="124"/>
      <c r="I16" s="124" t="str">
        <f>IFERROR(VLOOKUP(D16,DB!A:F,6,0),"")</f>
        <v/>
      </c>
      <c r="J16" s="124" t="str">
        <f>IFERROR(VLOOKUP(D16,DB!A:G,7,0),"")</f>
        <v/>
      </c>
      <c r="K16" s="124"/>
      <c r="L16" s="124" t="str">
        <f>IFERROR(VLOOKUP(D16,DB!A:I,9,0),"")</f>
        <v/>
      </c>
    </row>
    <row r="17" spans="1:12">
      <c r="A17" s="124"/>
      <c r="B17" s="124" t="str">
        <f>IFERROR(VLOOKUP(D17,DB!A:K,11,0),"")</f>
        <v>R5</v>
      </c>
      <c r="C17" s="124"/>
      <c r="D17" s="124" t="s">
        <v>31655</v>
      </c>
      <c r="E17" s="124"/>
      <c r="F17" s="124"/>
      <c r="G17" s="126">
        <f t="shared" ca="1" si="2"/>
        <v>45976.620964814814</v>
      </c>
      <c r="H17" s="124"/>
      <c r="I17" s="124" t="str">
        <f>IFERROR(VLOOKUP(D17,DB!A:F,6,0),"")</f>
        <v>SCECO</v>
      </c>
      <c r="J17" s="124" t="str">
        <f>IFERROR(VLOOKUP(D17,DB!A:G,7,0),"")</f>
        <v>Good</v>
      </c>
      <c r="K17" s="124"/>
      <c r="L17" s="124" t="str">
        <f>IFERROR(VLOOKUP(D17,DB!A:I,9,0),"")</f>
        <v>Latis</v>
      </c>
    </row>
    <row r="18" spans="1:12">
      <c r="A18" s="124"/>
      <c r="B18" s="124" t="str">
        <f>IFERROR(VLOOKUP(D18,DB!A:K,11,0),"")</f>
        <v/>
      </c>
      <c r="C18" s="124"/>
      <c r="D18" s="124"/>
      <c r="E18" s="124"/>
      <c r="F18" s="124"/>
      <c r="G18" s="126">
        <f t="shared" ca="1" si="2"/>
        <v>45976.620964814814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45976.620964814814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45976.620964814814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45976.620964814814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45976.620964814814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45976.620964814814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45976.620964814814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45976.620964814814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45976.620964814814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45976.620964814814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45976.620964814814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45976.620964814814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45976.620964814814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45976.620964814814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45976.620964814814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45976.620964814814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45976.620964814814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45976.620964814814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45976.620964814814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45976.620964814814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45976.620964814814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45976.620964814814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45976.620964814814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45976.620964814814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45976.620964814814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45976.620964814814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45976.620964814814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45976.620964814814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ref="G46:G109" ca="1" si="3">IFERROR(NOW()-F46,"")</f>
        <v>45976.620964814814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45976.620964814814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45976.620964814814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45976.620964814814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45976.620964814814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45976.620964814814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45976.620964814814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45976.620964814814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45976.620964814814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45976.620964814814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45976.620964814814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45976.620964814814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45976.620964814814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45976.620964814814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45976.620964814814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45976.620964814814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45976.620964814814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45976.620964814814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45976.620964814814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45976.620964814814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45976.620964814814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45976.620964814814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45976.620964814814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45976.620964814814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45976.620964814814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45976.620964814814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45976.620964814814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45976.620964814814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45976.620964814814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45976.620964814814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45976.620964814814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45976.620964814814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45976.620964814814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45976.620964814814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45976.620964814814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45976.620964814814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45976.620964814814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45976.620964814814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45976.620964814814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45976.620964814814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45976.620964814814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45976.620964814814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45976.620964814814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45976.620964814814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45976.620964814814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45976.620964814814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45976.620964814814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45976.620964814814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45976.620964814814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45976.620964814814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45976.620964814814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45976.620964814814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45976.620964814814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45976.620964814814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45976.620964814814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45976.620964814814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45976.620964814814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45976.620964814814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45976.620964814814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45976.620964814814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45976.620964814814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45976.620964814814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45976.620964814814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45976.620964814814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4">IFERROR(NOW()-F110,"")</f>
        <v>45976.620964814814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45976.620964814814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45976.620964814814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45976.620964814814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45976.620964814814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45976.620964814814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45976.620964814814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45976.620964814814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45976.620964814814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45976.620964814814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45976.620964814814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45976.620964814814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45976.620964814814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45976.620964814814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45976.620964814814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45976.620964814814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45976.620964814814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45976.620964814814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45976.620964814814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45976.620964814814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45976.620964814814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45976.620964814814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45976.620964814814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45976.620964814814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45976.620964814814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45976.620964814814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45976.620964814814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45976.620964814814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45976.620964814814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45976.620964814814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45976.620964814814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45976.620964814814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45976.620964814814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45976.620964814814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45976.620964814814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45976.620964814814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45976.620964814814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45976.620964814814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45976.620964814814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45976.620964814814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45976.620964814814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45976.620964814814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45976.620964814814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45976.620964814814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45976.620964814814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45976.620964814814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45976.620964814814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45976.620964814814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45976.620964814814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45976.620964814814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45976.620964814814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45976.620964814814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45976.620964814814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45976.620964814814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45976.620964814814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45976.620964814814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45976.620964814814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45976.620964814814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45976.620964814814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45976.620964814814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45976.620964814814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45976.620964814814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45976.620964814814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45976.620964814814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5">IFERROR(NOW()-F174,"")</f>
        <v>45976.620964814814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45976.620964814814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45976.620964814814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45976.620964814814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45976.620964814814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45976.620964814814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45976.620964814814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45976.620964814814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45976.620964814814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45976.620964814814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45976.620964814814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45976.620964814814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45976.620964814814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45976.620964814814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45976.620964814814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45976.620964814814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45976.620964814814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45976.620964814814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45976.620964814814</v>
      </c>
      <c r="H192" s="124"/>
      <c r="I192" s="124" t="str">
        <f>IFERROR(VLOOKUP(D192,DB!A:F,6,0),"")</f>
        <v/>
      </c>
      <c r="J192" s="124" t="str">
        <f>IFERROR(VLOOKUP(D192,DB!A:G,7,0),"")</f>
        <v/>
      </c>
      <c r="K192" s="124"/>
      <c r="L192" s="124" t="str">
        <f>IFERROR(VLOOKUP(D192,DB!A:I,9,0),"")</f>
        <v/>
      </c>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sheetData>
  <dataValidations count="2">
    <dataValidation allowBlank="1" showInputMessage="1" showErrorMessage="1" sqref="E1" xr:uid="{920C6338-E771-4DAE-8C89-92A9093EA4DE}"/>
    <dataValidation type="list" allowBlank="1" showInputMessage="1" showErrorMessage="1" sqref="E2:E1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37870</v>
      </c>
      <c r="E2" s="124" t="s">
        <v>39021</v>
      </c>
      <c r="F2" s="143">
        <v>45976.598136574074</v>
      </c>
      <c r="G2" s="105">
        <f t="shared" ref="G2:G17" ca="1" si="0">IFERROR(NOW()-F2,"-")</f>
        <v>2.2828240740636829E-2</v>
      </c>
      <c r="H2" s="143">
        <v>45976.592048611114</v>
      </c>
      <c r="I2" s="141" t="str">
        <f>IFERROR(VLOOKUP(D2,DB!A:F,6,0),"")</f>
        <v>SCECO</v>
      </c>
      <c r="J2" s="141" t="str">
        <f>IFERROR(VLOOKUP(D2,DB!A:G,7,0),"")</f>
        <v>No BB Shifted</v>
      </c>
      <c r="K2" s="144" t="s">
        <v>39137</v>
      </c>
      <c r="L2" s="145" t="str">
        <f>IFERROR(VLOOKUP(D2,DB!A:I,9,0),"")</f>
        <v>Latis</v>
      </c>
    </row>
    <row r="3" spans="1:16382" ht="31.5" customHeight="1">
      <c r="A3" s="140"/>
      <c r="B3" s="141" t="str">
        <f>IFERROR(VLOOKUP(D3,DB!A:K,11,0),"")</f>
        <v/>
      </c>
      <c r="C3" s="142"/>
      <c r="D3" s="141"/>
      <c r="E3" s="124"/>
      <c r="F3" s="143"/>
      <c r="G3" s="105">
        <f t="shared" ca="1" si="0"/>
        <v>45976.620964814814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45976.620964814814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45976.620964814814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45976.620964814814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45976.620964814814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45976.620964814814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45976.620964814814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45976.620964814814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45976.620964814814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45976.620964814814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45976.620964814814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45976.620964814814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45976.620964814814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45976.620964814814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45976.620964814814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45976.620964814814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45976.620964814814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45976.620964814814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45976.620964814814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45976.620964814814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45976.620964814814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45976.620964814814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45976.620964814814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45976.620964814814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45976.620964814814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45976.620964814814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45976.620964814814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45976.620964814814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45976.620964814814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45976.620964814814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45976.620964814814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45976.620964814814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45976.620964814814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45976.620964814814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45976.620964814814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45976.620964814814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45976.620964814814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45976.620964814814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45976.620964814814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45976.620964814814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45976.620964814814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45976.620964814814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45976.620964814814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45976.620964814814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45976.620964814814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45976.620964814814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45976.620964814814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45976.620964814814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45976.620964814814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45976.620964814814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45976.620964814814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45976.620964814814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45976.620964814814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45976.620964814814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45976.620964814814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45976.620964814814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45976.620964814814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45976.620964814814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45976.620964814814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45976.620964814814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45976.620964814814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45976.620964814814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45976.620964814814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45976.620964814814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45976.620964814814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45976.620964814814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45976.620964814814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45976.620964814814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45976.620964814814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45976.620964814814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45976.620964814814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45976.620964814814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45976.620964814814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45976.620964814814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45976.620964814814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45976.620964814814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45976.620964814814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45976.620964814814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45976.620964814814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45976.620964814814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45976.620964814814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45976.620964814814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45976.620964814814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45976.620964814814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45976.620964814814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45976.620964814814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45976.620964814814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45976.620964814814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45976.620964814814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45976.620964814814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45976.620964814814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45976.620964814814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45976.620964814814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45976.620964814814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45976.620964814814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45976.620964814814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45976.620964814814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45976.620964814814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45976.620964814814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45976.620964814814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45976.620964814814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45976.620964814814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45976.620964814814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45976.620964814814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45976.620964814814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45976.620964814814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45976.620964814814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45976.620964814814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45976.620964814814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45976.620964814814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45976.620964814814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45976.620964814814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45976.620964814814</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2025-11-15T11:55:21Z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