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146" documentId="120_S{2AC9BD13-BADA-5192-A53E-5A8FF88502F6}" xr6:coauthVersionLast="47" xr6:coauthVersionMax="47" xr10:uidLastSave="{C1474A10-69C0-49F5-A21F-7B9CEA15B96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G6" i="5"/>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<sst xmlns="http://schemas.openxmlformats.org/spreadsheetml/2006/main" count="180281" uniqueCount="39125">
  <si>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</si>
  <si>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</si>
  <si>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</si>
  <si>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</si>
  <si>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</si>
  <si>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</si>
  <si>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</si>
  <si>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</si>
  <si>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</si>
  <si>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</si>
  <si>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</si>
  <si>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</si>
  <si>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</si>
  <si>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</si>
  <si>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</si>
  <si>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</si>
  <si>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</si>
  <si>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</si>
  <si>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</si>
  <si>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</si>
  <si>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</si>
  <si>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</si>
  <si>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</si>
  <si>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</si>
  <si>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</si>
  <si>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</si>
  <si>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</si>
  <si>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</si>
  <si>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</si>
  <si>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</si>
  <si>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</si>
  <si>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</si>
  <si>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</si>
  <si>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</si>
  <si>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</si>
  <si>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</si>
  <si>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</si>
  <si>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</si>
  <si>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</si>
  <si>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</si>
  <si>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</si>
  <si>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</si>
  <si>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</si>
  <si>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</si>
  <si>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</si>
  <si>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</si>
  <si>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</si>
  <si>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</si>
  <si>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</si>
  <si>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</si>
  <si>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</si>
  <si>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</si>
  <si>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</si>
  <si>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</si>
  <si>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</si>
  <si>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</si>
  <si>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</si>
  <si>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</si>
  <si>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</si>
  <si>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</si>
  <si>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</si>
  <si>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</si>
  <si>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</si>
  <si>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</si>
  <si>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</si>
  <si>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</si>
  <si>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</si>
  <si>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</si>
  <si>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</si>
  <si>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</si>
  <si>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</si>
  <si>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</si>
  <si>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</si>
  <si>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</si>
  <si>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</si>
  <si>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</si>
  <si>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</si>
  <si>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</si>
  <si>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</si>
  <si>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</si>
  <si>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</si>
  <si>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</si>
  <si>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</si>
  <si>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</si>
  <si>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</si>
  <si>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</si>
  <si>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</si>
  <si>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</si>
  <si>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</si>
  <si>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</si>
  <si>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</si>
  <si>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</si>
  <si>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</si>
  <si>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</si>
  <si>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</si>
  <si>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</si>
  <si>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</si>
  <si>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</si>
  <si>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</si>
  <si>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</si>
  <si>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</si>
  <si>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</si>
  <si>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</si>
  <si>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</si>
  <si>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</si>
  <si>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</si>
  <si>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</si>
  <si>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</si>
  <si>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</si>
  <si>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</si>
  <si>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</si>
  <si>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</si>
  <si>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</si>
  <si>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</si>
  <si>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</si>
  <si>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</si>
  <si>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</si>
  <si>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</si>
  <si>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</si>
  <si>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</si>
  <si>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</si>
  <si>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</si>
  <si>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</si>
  <si>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</si>
  <si>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</si>
  <si>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</si>
  <si>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</si>
  <si>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</si>
  <si>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</si>
  <si>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</si>
  <si>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</si>
  <si>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</si>
  <si>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</si>
  <si>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</si>
  <si>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</si>
  <si>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</si>
  <si>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</si>
  <si>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</si>
  <si>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</si>
  <si>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</si>
  <si>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</si>
  <si>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</si>
  <si>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</si>
  <si>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</si>
  <si>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</si>
  <si>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</si>
  <si>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</si>
  <si>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</si>
  <si>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</si>
  <si>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</si>
  <si>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</si>
  <si>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</si>
  <si>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</si>
  <si>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</si>
  <si>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</si>
  <si>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</si>
  <si>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</si>
  <si>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</si>
  <si>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</si>
  <si>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</si>
  <si>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</si>
  <si>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</si>
  <si>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</si>
  <si>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</si>
  <si>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</si>
  <si>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</si>
  <si>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</si>
  <si>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</si>
  <si>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</si>
  <si>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</si>
  <si>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</si>
  <si>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</si>
  <si>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</si>
  <si>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</si>
  <si>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</si>
  <si>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</si>
  <si>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</si>
  <si>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</si>
  <si>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</si>
  <si>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</si>
  <si>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</si>
  <si>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</si>
  <si>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</si>
  <si>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</si>
  <si>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</si>
  <si>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</si>
  <si>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</si>
  <si>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</si>
  <si>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</si>
  <si>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</si>
  <si>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</si>
  <si>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</si>
  <si>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</si>
  <si>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</si>
  <si>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</si>
  <si>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</si>
  <si>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</si>
  <si>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</si>
  <si>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</si>
  <si>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</si>
  <si>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</si>
  <si>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</si>
  <si>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</si>
  <si>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</si>
  <si>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</si>
  <si>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</si>
  <si>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</si>
  <si>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</si>
  <si>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</si>
  <si>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</si>
  <si>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</si>
  <si>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</si>
  <si>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</si>
  <si>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</si>
  <si>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</si>
  <si>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</si>
  <si>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</si>
  <si>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</si>
  <si>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</si>
  <si>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</si>
  <si>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</si>
  <si>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</si>
  <si>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</si>
  <si>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</si>
  <si>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</si>
  <si>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</si>
  <si>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</si>
  <si>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</si>
  <si>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</si>
  <si>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</si>
  <si>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</si>
  <si>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</si>
  <si>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</si>
  <si>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</si>
  <si>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</si>
  <si>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</si>
  <si>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</si>
  <si>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</si>
  <si>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</si>
  <si>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</si>
  <si>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</si>
  <si>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</si>
  <si>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</si>
  <si>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</si>
  <si>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</si>
  <si>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</si>
  <si>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</si>
  <si>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</si>
  <si>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</si>
  <si>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</si>
  <si>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</si>
  <si>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</si>
  <si>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</si>
  <si>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</si>
  <si>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</si>
  <si>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</si>
  <si>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</si>
  <si>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</si>
  <si>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</si>
  <si>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</si>
  <si>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</si>
  <si>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</si>
  <si>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</si>
  <si>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</si>
  <si>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</si>
  <si>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</si>
  <si>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</si>
  <si>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</si>
  <si>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</si>
  <si>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</si>
  <si>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</si>
  <si>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</si>
  <si>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</si>
  <si>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</si>
  <si>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</si>
  <si>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</si>
  <si>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</si>
  <si>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</si>
  <si>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</si>
  <si>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</si>
  <si>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</si>
  <si>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</si>
  <si>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</si>
  <si>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</si>
  <si>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</si>
  <si>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</si>
  <si>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</si>
  <si>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</si>
  <si>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</si>
  <si>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</si>
  <si>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</si>
  <si>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</si>
  <si>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</si>
  <si>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</si>
  <si>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</si>
  <si>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</si>
  <si>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</si>
  <si>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</si>
  <si>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</si>
  <si>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</si>
  <si>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</si>
  <si>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</si>
  <si>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</si>
  <si>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</si>
  <si>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</si>
  <si>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</si>
  <si>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</si>
  <si>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</si>
  <si>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</si>
  <si>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</si>
  <si>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</si>
  <si>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</si>
  <si>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</si>
  <si>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</si>
  <si>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</si>
  <si>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</si>
  <si>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</si>
  <si>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</si>
  <si>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</si>
  <si>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</si>
  <si>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</si>
  <si>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</si>
  <si>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</si>
  <si>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</si>
  <si>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</si>
  <si>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</si>
  <si>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</si>
  <si>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</si>
  <si>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</si>
  <si>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</si>
  <si>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</si>
  <si>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</si>
  <si>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</si>
  <si>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</si>
  <si>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</si>
  <si>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</si>
  <si>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</si>
  <si>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</si>
  <si>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</si>
  <si>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</si>
  <si>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</si>
  <si>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</si>
  <si>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</si>
  <si>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</si>
  <si>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</si>
  <si>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</si>
  <si>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</si>
  <si>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</si>
  <si>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</si>
  <si>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</si>
  <si>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</si>
  <si>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</si>
  <si>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</si>
  <si>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</si>
  <si>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</si>
  <si>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</si>
  <si>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</si>
  <si>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</si>
  <si>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</si>
  <si>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</si>
  <si>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</si>
  <si>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</si>
  <si>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</si>
  <si>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</si>
  <si>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</si>
  <si>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</si>
  <si>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</si>
  <si>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</si>
  <si>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</si>
  <si>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</si>
  <si>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</si>
  <si>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</si>
  <si>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</si>
  <si>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</si>
  <si>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</si>
  <si>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</si>
  <si>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</si>
  <si>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</si>
  <si>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</si>
  <si>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</si>
  <si>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</si>
  <si>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</si>
  <si>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</si>
  <si>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</si>
  <si>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</si>
  <si>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</si>
  <si>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</si>
  <si>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</si>
  <si>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</si>
  <si>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</si>
  <si>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</si>
  <si>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</si>
  <si>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</si>
  <si>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</si>
  <si>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</si>
  <si>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</si>
  <si>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</si>
  <si>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</si>
  <si>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</si>
  <si>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</si>
  <si>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</si>
  <si>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</si>
  <si>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</si>
  <si>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</si>
  <si>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</si>
  <si>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</si>
  <si>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</si>
  <si>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</si>
  <si>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</si>
  <si>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</si>
  <si>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</si>
  <si>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</si>
  <si>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</si>
  <si>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</si>
  <si>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</si>
  <si>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</si>
  <si>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</si>
  <si>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</si>
  <si>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</si>
  <si>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</si>
  <si>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</si>
  <si>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</si>
  <si>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</si>
  <si>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</si>
  <si>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</si>
  <si>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</si>
  <si>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</si>
  <si>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</si>
  <si>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</si>
  <si>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</si>
  <si>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</si>
  <si>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</si>
  <si>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</si>
  <si>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</si>
  <si>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</si>
  <si>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</si>
  <si>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</si>
  <si>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</si>
  <si>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</si>
  <si>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</si>
  <si>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</si>
  <si>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</si>
  <si>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</si>
  <si>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</si>
  <si>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</si>
  <si>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</si>
  <si>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</si>
  <si>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</si>
  <si>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</si>
  <si>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</si>
  <si>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</si>
  <si>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</si>
  <si>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</si>
  <si>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</si>
  <si>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</si>
  <si>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</si>
  <si>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</si>
  <si>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</si>
  <si>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</si>
  <si>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</si>
  <si>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</si>
  <si>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</si>
  <si>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</si>
  <si>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</si>
  <si>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</si>
  <si>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</si>
  <si>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</si>
  <si>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</si>
  <si>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</si>
  <si>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</si>
  <si>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</si>
  <si>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</si>
  <si>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</si>
  <si>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</si>
  <si>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</si>
  <si>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</si>
  <si>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</si>
  <si>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</si>
  <si>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</si>
  <si>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</si>
  <si>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</si>
  <si>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</si>
  <si>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</si>
  <si>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</si>
  <si>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</si>
  <si>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</si>
  <si>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</si>
  <si>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</si>
  <si>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</si>
  <si>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</si>
  <si>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</si>
  <si>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</si>
  <si>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</si>
  <si>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</si>
  <si>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</si>
  <si>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</si>
  <si>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</si>
  <si>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</si>
  <si>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</si>
  <si>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</si>
  <si>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</si>
  <si>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</si>
  <si>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</si>
  <si>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</si>
  <si>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</si>
  <si>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</si>
  <si>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</si>
  <si>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</si>
  <si>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</si>
  <si>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</si>
  <si>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</si>
  <si>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</si>
  <si>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</si>
  <si>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</si>
  <si>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</si>
  <si>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</si>
  <si>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</si>
  <si>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</si>
  <si>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</si>
  <si>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</si>
  <si>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</si>
  <si>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</si>
  <si>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</si>
  <si>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</si>
  <si>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</si>
  <si>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</si>
  <si>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</si>
  <si>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</si>
  <si>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</si>
  <si>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</si>
  <si>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</si>
  <si>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</si>
  <si>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</si>
  <si>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</si>
  <si>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</si>
  <si>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</si>
  <si>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</si>
  <si>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</si>
  <si>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</si>
  <si>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</si>
  <si>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</si>
  <si>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</si>
  <si>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</si>
  <si>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</si>
  <si>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</si>
  <si>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</si>
  <si>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</si>
  <si>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</si>
  <si>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</si>
  <si>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</si>
  <si>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</si>
  <si>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</si>
  <si>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</si>
  <si>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</si>
  <si>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</si>
  <si>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</si>
  <si>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</si>
  <si>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</si>
  <si>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</si>
  <si>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</si>
  <si>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</si>
  <si>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</si>
  <si>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</si>
  <si>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</si>
  <si>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</si>
  <si>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</si>
  <si>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</si>
  <si>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</si>
  <si>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</si>
  <si>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</si>
  <si>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</si>
  <si>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</si>
  <si>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</si>
  <si>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</si>
  <si>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</si>
  <si>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</si>
  <si>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</si>
  <si>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</si>
  <si>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</si>
  <si>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</si>
  <si>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</si>
  <si>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</si>
  <si>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</si>
  <si>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</si>
  <si>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</si>
  <si>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</si>
  <si>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</si>
  <si>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</si>
  <si>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</si>
  <si>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</si>
  <si>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</si>
  <si>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</si>
  <si>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</si>
  <si>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</si>
  <si>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</si>
  <si>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</si>
  <si>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</si>
  <si>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</si>
  <si>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</si>
  <si>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</si>
  <si>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</si>
  <si>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</si>
  <si>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</si>
  <si>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</si>
  <si>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</si>
  <si>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</si>
  <si>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</si>
  <si>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</si>
  <si>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</si>
  <si>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</si>
  <si>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</si>
  <si>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</si>
  <si>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</si>
  <si>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</si>
  <si>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</si>
  <si>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</si>
  <si>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</si>
  <si>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</si>
  <si>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</si>
  <si>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</si>
  <si>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</si>
  <si>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</si>
  <si>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</si>
  <si>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</si>
  <si>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</si>
  <si>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</si>
  <si>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</si>
  <si>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</si>
  <si>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</si>
  <si>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</si>
  <si>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</si>
  <si>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</si>
  <si>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</si>
  <si>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</si>
  <si>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</si>
  <si>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</si>
  <si>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</si>
  <si>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</si>
  <si>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</si>
  <si>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</si>
  <si>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</si>
  <si>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</si>
  <si>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</si>
  <si>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</si>
  <si>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</si>
  <si>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</si>
  <si>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</si>
  <si>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</si>
  <si>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</si>
  <si>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</si>
  <si>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</si>
  <si>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</si>
  <si>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</si>
  <si>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</si>
  <si>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</si>
  <si>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</si>
  <si>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</si>
  <si>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</si>
  <si>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</si>
  <si>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</si>
  <si>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</si>
  <si>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</si>
  <si>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</si>
  <si>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</si>
  <si>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</si>
  <si>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</si>
  <si>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</si>
  <si>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</si>
  <si>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</si>
  <si>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</si>
  <si>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</si>
  <si>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</si>
  <si>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</si>
  <si>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</si>
  <si>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</si>
  <si>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</si>
  <si>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</si>
  <si>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</si>
  <si>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</si>
  <si>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</si>
  <si>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</si>
  <si>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</si>
  <si>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</si>
  <si>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</si>
  <si>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</si>
  <si>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</si>
  <si>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</si>
  <si>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</si>
  <si>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</si>
  <si>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</si>
  <si>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</si>
  <si>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</si>
  <si>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</si>
  <si>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</si>
  <si>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</si>
  <si>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</si>
  <si>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</si>
  <si>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</si>
  <si>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</si>
  <si>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</si>
  <si>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</si>
  <si>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</si>
  <si>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</si>
  <si>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</si>
  <si>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</si>
  <si>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</si>
  <si>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</si>
  <si>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</si>
  <si>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</si>
  <si>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</si>
  <si>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</si>
  <si>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</si>
  <si>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</si>
  <si>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</si>
  <si>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</si>
  <si>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</si>
  <si>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</si>
  <si>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</si>
  <si>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</si>
  <si>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</si>
  <si>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</si>
  <si>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</si>
  <si>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</si>
  <si>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</si>
  <si>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</si>
  <si>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</si>
  <si>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</si>
  <si>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</si>
  <si>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</si>
  <si>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</si>
  <si>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</si>
  <si>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</si>
  <si>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</si>
  <si>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</si>
  <si>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</si>
  <si>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</si>
  <si>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</si>
  <si>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</si>
  <si>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</si>
  <si>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</si>
  <si>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</si>
  <si>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</si>
  <si>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</si>
  <si>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</si>
  <si>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</si>
  <si>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</si>
  <si>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</si>
  <si>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</si>
  <si>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</si>
  <si>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</si>
  <si>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</si>
  <si>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</si>
  <si>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</si>
  <si>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</si>
  <si>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</si>
  <si>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</si>
  <si>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</si>
  <si>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</si>
  <si>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</si>
  <si>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</si>
  <si>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</si>
  <si>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</si>
  <si>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</si>
  <si>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</si>
  <si>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</si>
  <si>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</si>
  <si>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</si>
  <si>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</si>
  <si>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</si>
  <si>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</si>
  <si>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</si>
  <si>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</si>
  <si>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</si>
  <si>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</si>
  <si>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</si>
  <si>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</si>
  <si>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</si>
  <si>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</si>
  <si>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</si>
  <si>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</si>
  <si>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</si>
  <si>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</si>
  <si>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</si>
  <si>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</si>
  <si>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</si>
  <si>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</si>
  <si>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</si>
  <si>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</si>
  <si>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</si>
  <si>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</si>
  <si>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</si>
  <si>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</si>
  <si>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</si>
  <si>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</si>
  <si>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</si>
  <si>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</si>
  <si>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</si>
  <si>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</si>
  <si>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</si>
  <si>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</si>
  <si>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</si>
  <si>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</si>
  <si>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</si>
  <si>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</si>
  <si>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</si>
  <si>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</si>
  <si>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</si>
  <si>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</si>
  <si>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</si>
  <si>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</si>
  <si>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</si>
  <si>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</si>
  <si>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</si>
  <si>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</si>
  <si>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</si>
  <si>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</si>
  <si>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</si>
  <si>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</si>
  <si>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</si>
  <si>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</si>
  <si>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</si>
  <si>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</si>
  <si>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</si>
  <si>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</si>
  <si>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</si>
  <si>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</si>
  <si>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</si>
  <si>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</si>
  <si>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</si>
  <si>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</si>
  <si>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</si>
  <si>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</si>
  <si>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</si>
  <si>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</si>
  <si>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</si>
  <si>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</si>
  <si>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</si>
  <si>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</si>
  <si>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</si>
  <si>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</si>
  <si>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</si>
  <si>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</si>
  <si>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</si>
  <si>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</si>
  <si>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</si>
  <si>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</si>
  <si>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</si>
  <si>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</si>
  <si>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</si>
  <si>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</si>
  <si>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</si>
  <si>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</si>
  <si>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</si>
  <si>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</si>
  <si>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</si>
  <si>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</si>
  <si>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</si>
  <si>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</si>
  <si>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</si>
  <si>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</si>
  <si>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</si>
  <si>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</si>
  <si>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</si>
  <si>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</si>
  <si>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</si>
  <si>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</si>
  <si>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</si>
  <si>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</si>
  <si>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</si>
  <si>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</si>
  <si>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</si>
  <si>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</si>
  <si>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</si>
  <si>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</si>
  <si>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</si>
  <si>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</si>
  <si>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</si>
  <si>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</si>
  <si>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</si>
  <si>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</si>
  <si>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</si>
  <si>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</si>
  <si>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</si>
  <si>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</si>
  <si>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</si>
  <si>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</si>
  <si>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</si>
  <si>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</si>
  <si>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</si>
  <si>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</si>
  <si>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</si>
  <si>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</si>
  <si>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</si>
  <si>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</si>
  <si>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</si>
  <si>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</si>
  <si>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</si>
  <si>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</si>
  <si>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</si>
  <si>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</si>
  <si>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</si>
  <si>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</si>
  <si>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</si>
  <si>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</si>
  <si>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</si>
  <si>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</si>
  <si>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</si>
  <si>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</si>
  <si>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</si>
  <si>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</si>
  <si>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</si>
  <si>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</si>
  <si>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</si>
  <si>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</si>
  <si>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</si>
  <si>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</si>
  <si>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</si>
  <si>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</si>
  <si>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</si>
  <si>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</si>
  <si>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</si>
  <si>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</si>
  <si>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</si>
  <si>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</si>
  <si>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</si>
  <si>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</si>
  <si>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</si>
  <si>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</si>
  <si>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</si>
  <si>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</si>
  <si>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</si>
  <si>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</si>
  <si>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</si>
  <si>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</si>
  <si>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</si>
  <si>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</si>
  <si>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</si>
  <si>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</si>
  <si>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</si>
  <si>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</si>
  <si>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</si>
  <si>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</si>
  <si>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</si>
  <si>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</si>
  <si>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</si>
  <si>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</si>
  <si>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</si>
  <si>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</si>
  <si>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</si>
  <si>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</si>
  <si>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</si>
  <si>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</si>
  <si>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</si>
  <si>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</si>
  <si>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</si>
  <si>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</si>
  <si>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</si>
  <si>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</si>
  <si>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</si>
  <si>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</si>
  <si>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</si>
  <si>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</si>
  <si>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</si>
  <si>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</si>
  <si>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</si>
  <si>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</si>
  <si>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</si>
  <si>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</si>
  <si>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</si>
  <si>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</si>
  <si>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</si>
  <si>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</si>
  <si>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</si>
  <si>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</si>
  <si>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</si>
  <si>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</si>
  <si>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</si>
  <si>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</si>
  <si>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</si>
  <si>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</si>
  <si>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</si>
  <si>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</si>
  <si>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</si>
  <si>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</si>
  <si>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</si>
  <si>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</si>
  <si>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</si>
  <si>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</si>
  <si>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</si>
  <si>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</si>
  <si>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</si>
  <si>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</si>
  <si>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</si>
  <si>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</si>
  <si>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</si>
  <si>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</si>
  <si>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</si>
  <si>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</si>
  <si>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</si>
  <si>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</si>
  <si>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</si>
  <si>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</si>
  <si>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</si>
  <si>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</si>
  <si>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</si>
  <si>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</si>
  <si>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</si>
  <si>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</si>
  <si>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</si>
  <si>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</si>
  <si>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</si>
  <si>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</si>
  <si>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</si>
  <si>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</si>
  <si>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</si>
  <si>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</si>
  <si>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</si>
  <si>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</si>
  <si>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</si>
  <si>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</si>
  <si>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</si>
  <si>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</si>
  <si>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</si>
  <si>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</si>
  <si>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</si>
  <si>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</si>
  <si>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</si>
  <si>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</si>
  <si>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</si>
  <si>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</si>
  <si>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</si>
  <si>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</si>
  <si>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</si>
  <si>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</si>
  <si>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</si>
  <si>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</si>
  <si>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</si>
  <si>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</si>
  <si>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</si>
  <si>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</si>
  <si>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</si>
  <si>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</si>
  <si>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</si>
  <si>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</si>
  <si>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</si>
  <si>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</si>
  <si>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</si>
  <si>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</si>
  <si>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</si>
  <si>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</si>
  <si>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</si>
  <si>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</si>
  <si>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</si>
  <si>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</si>
  <si>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</si>
  <si>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</si>
  <si>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</si>
  <si>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</si>
  <si>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</si>
  <si>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</si>
  <si>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</si>
  <si>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</si>
  <si>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</si>
  <si>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</si>
  <si>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</si>
  <si>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</si>
  <si>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</si>
  <si>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</si>
  <si>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</si>
  <si>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</si>
  <si>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</si>
  <si>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</si>
  <si>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</si>
  <si>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</si>
  <si>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</si>
  <si>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</si>
  <si>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</si>
  <si>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</si>
  <si>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</si>
  <si>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</si>
  <si>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</si>
  <si>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</si>
  <si>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</si>
  <si>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</si>
  <si>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</si>
  <si>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</si>
  <si>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</si>
  <si>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</si>
  <si>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</si>
  <si>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</si>
  <si>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</si>
  <si>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</si>
  <si>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</si>
  <si>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</si>
  <si>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</si>
  <si>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</si>
  <si>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</si>
  <si>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</si>
  <si>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</si>
  <si>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</si>
  <si>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</si>
  <si>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</si>
  <si>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</si>
  <si>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</si>
  <si>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</si>
  <si>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</si>
  <si>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</si>
  <si>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</si>
  <si>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</si>
  <si>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</si>
  <si>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</si>
  <si>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</si>
  <si>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</si>
  <si>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</si>
  <si>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</si>
  <si>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</si>
  <si>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</si>
  <si>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</si>
  <si>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</si>
  <si>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</si>
  <si>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</si>
  <si>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</si>
  <si>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</si>
  <si>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</si>
  <si>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</si>
  <si>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</si>
  <si>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</si>
  <si>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</si>
  <si>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</si>
  <si>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</si>
  <si>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</si>
  <si>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</si>
  <si>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</si>
  <si>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</si>
  <si>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</si>
  <si>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</si>
  <si>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</si>
  <si>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</si>
  <si>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</si>
  <si>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</si>
  <si>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</si>
  <si>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</si>
  <si>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</si>
  <si>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</si>
  <si>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</si>
  <si>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</si>
  <si>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</si>
  <si>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</si>
  <si>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</si>
  <si>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</si>
  <si>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</si>
  <si>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</si>
  <si>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</si>
  <si>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</si>
  <si>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</si>
  <si>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</si>
  <si>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</si>
  <si>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</si>
  <si>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</si>
  <si>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</si>
  <si>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</si>
  <si>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</si>
  <si>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</si>
  <si>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</si>
  <si>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</si>
  <si>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</si>
  <si>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</si>
  <si>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</si>
  <si>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</si>
  <si>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</si>
  <si>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</si>
  <si>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</si>
  <si>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</si>
  <si>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</si>
  <si>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</si>
  <si>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</si>
  <si>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</si>
  <si>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</si>
  <si>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</si>
  <si>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</si>
  <si>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</si>
  <si>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</si>
  <si>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</si>
  <si>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</si>
  <si>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</si>
  <si>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</si>
  <si>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</si>
  <si>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</si>
  <si>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</si>
  <si>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</si>
  <si>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</si>
  <si>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</si>
  <si>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</si>
  <si>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</si>
  <si>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</si>
  <si>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</si>
  <si>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</si>
  <si>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</si>
  <si>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</si>
  <si>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</si>
  <si>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</si>
  <si>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</si>
  <si>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</si>
  <si>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</si>
  <si>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</si>
  <si>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</si>
  <si>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</si>
  <si>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</si>
  <si>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</si>
  <si>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</si>
  <si>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</si>
  <si>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</si>
  <si>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</si>
  <si>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</si>
  <si>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</si>
  <si>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</si>
  <si>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</si>
  <si>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</si>
  <si>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</si>
  <si>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</si>
  <si>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</si>
  <si>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</si>
  <si>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</si>
  <si>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</si>
  <si>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</si>
  <si>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</si>
  <si>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</si>
  <si>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</si>
  <si>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</si>
  <si>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</si>
  <si>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</si>
  <si>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</si>
  <si>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</si>
  <si>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</si>
  <si>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</si>
  <si>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</si>
  <si>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</si>
  <si>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</si>
  <si>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</si>
  <si>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</si>
  <si>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</si>
  <si>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</si>
  <si>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</si>
  <si>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</si>
  <si>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</si>
  <si>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</si>
  <si>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</si>
  <si>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</si>
  <si>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</si>
  <si>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</si>
  <si>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</si>
  <si>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</si>
  <si>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</si>
  <si>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</si>
  <si>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</si>
  <si>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</si>
  <si>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</si>
  <si>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</si>
  <si>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</si>
  <si>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</si>
  <si>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</si>
  <si>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</si>
  <si>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</si>
  <si>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</si>
  <si>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</si>
  <si>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</si>
  <si>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</si>
  <si>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</si>
  <si>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</si>
  <si>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</si>
  <si>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</si>
  <si>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</si>
  <si>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</si>
  <si>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</si>
  <si>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</si>
  <si>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</si>
  <si>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</si>
  <si>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</si>
  <si>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</si>
  <si>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</si>
  <si>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</si>
  <si>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</si>
  <si>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</si>
  <si>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</si>
  <si>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</si>
  <si>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</si>
  <si>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</si>
  <si>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</si>
  <si>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</si>
  <si>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</si>
  <si>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</si>
  <si>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</si>
  <si>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</si>
  <si>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</si>
  <si>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</si>
  <si>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</si>
  <si>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</si>
  <si>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</si>
  <si>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</si>
  <si>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</si>
  <si>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</si>
  <si>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</si>
  <si>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</si>
  <si>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</si>
  <si>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</si>
  <si>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</si>
  <si>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</si>
  <si>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</si>
  <si>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</si>
  <si>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</si>
  <si>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</si>
  <si>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</si>
  <si>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</si>
  <si>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</si>
  <si>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</si>
  <si>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</si>
  <si>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</si>
  <si>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</si>
  <si>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</si>
  <si>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</si>
  <si>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</si>
  <si>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</si>
  <si>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</si>
  <si>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</si>
  <si>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</si>
  <si>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</si>
  <si>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</si>
  <si>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</si>
  <si>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</si>
  <si>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</si>
  <si>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</si>
  <si>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</si>
  <si>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</si>
  <si>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</si>
  <si>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</si>
  <si>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</si>
  <si>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</si>
  <si>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</si>
  <si>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</si>
  <si>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</si>
  <si>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</si>
  <si>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</si>
  <si>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</si>
  <si>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</si>
  <si>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</si>
  <si>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</si>
  <si>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</si>
  <si>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</si>
  <si>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</si>
  <si>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</si>
  <si>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</si>
  <si>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</si>
  <si>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</si>
  <si>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</si>
  <si>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</si>
  <si>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</si>
  <si>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</si>
  <si>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</si>
  <si>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</si>
  <si>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</si>
  <si>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</si>
  <si>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</si>
  <si>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</si>
  <si>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</si>
  <si>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</si>
  <si>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</si>
  <si>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</si>
  <si>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</si>
  <si>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</si>
  <si>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</si>
  <si>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</si>
  <si>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</si>
  <si>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</si>
  <si>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</si>
  <si>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</si>
  <si>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</si>
  <si>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</si>
  <si>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</si>
  <si>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</si>
  <si>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</si>
  <si>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</si>
  <si>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</si>
  <si>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</si>
  <si>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</si>
  <si>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</si>
  <si>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</si>
  <si>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</si>
  <si>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</si>
  <si>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</si>
  <si>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</si>
  <si>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</si>
  <si>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</si>
  <si>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</si>
  <si>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</si>
  <si>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</si>
  <si>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</si>
  <si>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</si>
  <si>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</si>
  <si>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</si>
  <si>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</si>
  <si>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</si>
  <si>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</si>
  <si>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</si>
  <si>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</si>
  <si>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</si>
  <si>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</si>
  <si>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</si>
  <si>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</si>
  <si>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</si>
  <si>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</si>
  <si>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</si>
  <si>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</si>
  <si>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</si>
  <si>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</si>
  <si>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</si>
  <si>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</si>
  <si>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</si>
  <si>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</si>
  <si>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</si>
  <si>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</si>
  <si>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</si>
  <si>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</si>
  <si>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</si>
  <si>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</si>
  <si>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</si>
  <si>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</si>
  <si>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</si>
  <si>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</si>
  <si>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</si>
  <si>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</si>
  <si>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</si>
  <si>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</si>
  <si>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</si>
  <si>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</si>
  <si>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</si>
  <si>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</si>
  <si>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</si>
  <si>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</si>
  <si>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</si>
  <si>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</si>
  <si>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</si>
  <si>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</si>
  <si>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</si>
  <si>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</si>
  <si>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</si>
  <si>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</si>
  <si>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</si>
  <si>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</si>
  <si>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</si>
  <si>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</si>
  <si>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</si>
  <si>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</si>
  <si>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</si>
  <si>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</si>
  <si>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</si>
  <si>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</si>
  <si>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</si>
  <si>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</si>
  <si>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</si>
  <si>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</si>
  <si>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</si>
  <si>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</si>
  <si>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</si>
  <si>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</si>
  <si>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</si>
  <si>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</si>
  <si>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</si>
  <si>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</si>
  <si>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</si>
  <si>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</si>
  <si>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</si>
  <si>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</si>
  <si>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</si>
  <si>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</si>
  <si>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</si>
  <si>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</si>
  <si>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</si>
  <si>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</si>
  <si>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</si>
  <si>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</si>
  <si>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</si>
  <si>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</si>
  <si>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</si>
  <si>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</si>
  <si>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</si>
  <si>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</si>
  <si>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</si>
  <si>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</si>
  <si>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</si>
  <si>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</si>
  <si>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</si>
  <si>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</si>
  <si>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</si>
  <si>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</si>
  <si>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</si>
  <si>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</si>
  <si>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</si>
  <si>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</si>
  <si>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</si>
  <si>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</si>
  <si>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</si>
  <si>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</si>
  <si>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</si>
  <si>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</si>
  <si>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</si>
  <si>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</si>
  <si>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</si>
  <si>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</si>
  <si>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</si>
  <si>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</si>
  <si>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</si>
  <si>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</si>
  <si>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</si>
  <si>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</si>
  <si>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</si>
  <si>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</si>
  <si>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</si>
  <si>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</si>
  <si>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</si>
  <si>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</si>
  <si>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</si>
  <si>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</si>
  <si>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</si>
  <si>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</si>
  <si>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</si>
  <si>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</si>
  <si>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</si>
  <si>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</si>
  <si>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</si>
  <si>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</si>
  <si>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</si>
  <si>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</si>
  <si>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</si>
  <si>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</si>
  <si>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</si>
  <si>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</si>
  <si>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</si>
  <si>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</si>
  <si>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</si>
  <si>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</si>
  <si>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</si>
  <si>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</si>
  <si>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</si>
  <si>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</si>
  <si>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</si>
  <si>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</si>
  <si>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</si>
  <si>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</si>
  <si>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</si>
  <si>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</si>
  <si>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</si>
  <si>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</si>
  <si>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</si>
  <si>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</si>
  <si>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</si>
  <si>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</si>
  <si>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</si>
  <si>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</si>
  <si>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</si>
  <si>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</si>
  <si>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</si>
  <si>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</si>
  <si>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</si>
  <si>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</si>
  <si>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</si>
  <si>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</si>
  <si>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</si>
  <si>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</si>
  <si>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</si>
  <si>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</si>
  <si>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</si>
  <si>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</si>
  <si>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</si>
  <si>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</si>
  <si>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</si>
  <si>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</si>
  <si>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</si>
  <si>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</si>
  <si>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</si>
  <si>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</si>
  <si>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</si>
  <si>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</si>
  <si>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</si>
  <si>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</si>
  <si>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</si>
  <si>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</si>
  <si>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</si>
  <si>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</si>
  <si>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</si>
  <si>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</si>
  <si>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</si>
  <si>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</si>
  <si>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</si>
  <si>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</si>
  <si>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</si>
  <si>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</si>
  <si>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</si>
  <si>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</si>
  <si>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</si>
  <si>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</si>
  <si>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</si>
  <si>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</si>
  <si>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</si>
  <si>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</si>
  <si>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</si>
  <si>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</si>
  <si>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</si>
  <si>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</si>
  <si>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</si>
  <si>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</si>
  <si>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</si>
  <si>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</si>
  <si>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</si>
  <si>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</si>
  <si>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</si>
  <si>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</si>
  <si>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</si>
  <si>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</si>
  <si>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</si>
  <si>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</si>
  <si>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</si>
  <si>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</si>
  <si>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</si>
  <si>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</si>
  <si>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</si>
  <si>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</si>
  <si>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</si>
  <si>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</si>
  <si>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</si>
  <si>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</si>
  <si>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</si>
  <si>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</si>
  <si>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</si>
  <si>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</si>
  <si>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</si>
  <si>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</si>
  <si>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</si>
  <si>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</si>
  <si>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</si>
  <si>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</si>
  <si>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</si>
  <si>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</si>
  <si>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</si>
  <si>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</si>
  <si>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</si>
  <si>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</si>
  <si>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</si>
  <si>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</si>
  <si>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</si>
  <si>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</si>
  <si>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</si>
  <si>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</si>
  <si>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</si>
  <si>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</si>
  <si>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</si>
  <si>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</si>
  <si>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</si>
  <si>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</si>
  <si>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</si>
  <si>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</si>
  <si>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</si>
  <si>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</si>
  <si>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</si>
  <si>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</si>
  <si>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</si>
  <si>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</si>
  <si>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</si>
  <si>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</si>
  <si>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</si>
  <si>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</si>
  <si>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</si>
  <si>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</si>
  <si>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</si>
  <si>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</si>
  <si>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</si>
  <si>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</si>
  <si>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</si>
  <si>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</si>
  <si>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</si>
  <si>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</si>
  <si>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</si>
  <si>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</si>
  <si>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</si>
  <si>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</si>
  <si>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</si>
  <si>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</si>
  <si>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</si>
  <si>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</si>
  <si>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</si>
  <si>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</si>
  <si>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</si>
  <si>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</si>
  <si>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</si>
  <si>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</si>
  <si>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</si>
  <si>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</si>
  <si>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</si>
  <si>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</si>
  <si>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</si>
  <si>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</si>
  <si>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</si>
  <si>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</si>
  <si>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</si>
  <si>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</si>
  <si>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</si>
  <si>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</si>
  <si>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</si>
  <si>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</si>
  <si>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</si>
  <si>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</si>
  <si>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</si>
  <si>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</si>
  <si>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</si>
  <si>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</si>
  <si>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</si>
  <si>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</si>
  <si>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</si>
  <si>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</si>
  <si>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</si>
  <si>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</si>
  <si>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</si>
  <si>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</si>
  <si>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</si>
  <si>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</si>
  <si>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</si>
  <si>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</si>
  <si>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</si>
  <si>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</si>
  <si>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</si>
  <si>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</si>
  <si>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</si>
  <si>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</si>
  <si>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</si>
  <si>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</si>
  <si>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</si>
  <si>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</si>
  <si>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</si>
  <si>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</si>
  <si>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</si>
  <si>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</si>
  <si>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</si>
  <si>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</si>
  <si>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</si>
  <si>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</si>
  <si>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</si>
  <si>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</si>
  <si>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</si>
  <si>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</si>
  <si>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</si>
  <si>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</si>
  <si>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</si>
  <si>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</si>
  <si>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</si>
  <si>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</si>
  <si>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</si>
  <si>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</si>
  <si>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</si>
  <si>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</si>
  <si>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</si>
  <si>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</si>
  <si>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</si>
  <si>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</si>
  <si>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</si>
  <si>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</si>
  <si>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</si>
  <si>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</si>
  <si>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</si>
  <si>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</si>
  <si>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</si>
  <si>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</si>
  <si>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</si>
  <si>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</si>
  <si>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</si>
  <si>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</si>
  <si>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</si>
  <si>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</si>
  <si>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</si>
  <si>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</si>
  <si>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</si>
  <si>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</si>
  <si>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</si>
  <si>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</si>
  <si>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</si>
  <si>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</si>
  <si>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</si>
  <si>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</si>
  <si>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</si>
  <si>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</si>
  <si>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</si>
  <si>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</si>
  <si>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</si>
  <si>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</si>
  <si>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</si>
  <si>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</si>
  <si>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</si>
  <si>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</si>
  <si>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</si>
  <si>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</si>
  <si>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</si>
  <si>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</si>
  <si>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</si>
  <si>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</si>
  <si>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</si>
  <si>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</si>
  <si>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</si>
  <si>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</si>
  <si>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</si>
  <si>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</si>
  <si>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</si>
  <si>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</si>
  <si>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</si>
  <si>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</si>
  <si>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</si>
  <si>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</si>
  <si>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</si>
  <si>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</si>
  <si>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</si>
  <si>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</si>
  <si>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</si>
  <si>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</si>
  <si>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</si>
  <si>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</si>
  <si>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</si>
  <si>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</si>
  <si>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</si>
  <si>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</si>
  <si>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</si>
  <si>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</si>
  <si>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</si>
  <si>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</si>
  <si>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</si>
  <si>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</si>
  <si>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</si>
  <si>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</si>
  <si>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</si>
  <si>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</si>
  <si>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</si>
  <si>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</si>
  <si>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</si>
  <si>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</si>
  <si>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</si>
  <si>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</si>
  <si>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</si>
  <si>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</si>
  <si>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</si>
  <si>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</si>
  <si>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</si>
  <si>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</si>
  <si>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</si>
  <si>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</si>
  <si>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</si>
  <si>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</si>
  <si>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</si>
  <si>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</si>
  <si>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</si>
  <si>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</si>
  <si>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</si>
  <si>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</si>
  <si>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</si>
  <si>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</si>
  <si>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</si>
  <si>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</si>
  <si>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</si>
  <si>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</si>
  <si>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</si>
  <si>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</si>
  <si>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</si>
  <si>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</si>
  <si>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</si>
  <si>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</si>
  <si>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</si>
  <si>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</si>
  <si>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</si>
  <si>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</si>
  <si>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</si>
  <si>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</si>
  <si>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</si>
  <si>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</si>
  <si>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</si>
  <si>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</si>
  <si>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</si>
  <si>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</si>
  <si>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</si>
  <si>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</si>
  <si>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</si>
  <si>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</si>
  <si>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</si>
  <si>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</si>
  <si>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</si>
  <si>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</si>
  <si>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</si>
  <si>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</si>
  <si>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</si>
  <si>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</si>
  <si>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</si>
  <si>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</si>
  <si>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</si>
  <si>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</si>
  <si>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</si>
  <si>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</si>
  <si>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</si>
  <si>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</si>
  <si>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</si>
  <si>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</si>
  <si>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</si>
  <si>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</si>
  <si>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</si>
  <si>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</si>
  <si>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</si>
  <si>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</si>
  <si>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</si>
  <si>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</si>
  <si>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</si>
  <si>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</si>
  <si>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</si>
  <si>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</si>
  <si>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</si>
  <si>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</si>
  <si>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</si>
  <si>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</si>
  <si>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</si>
  <si>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</si>
  <si>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</si>
  <si>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</si>
  <si>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</si>
  <si>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</si>
  <si>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</si>
  <si>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</si>
  <si>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</si>
  <si>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</si>
  <si>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</si>
  <si>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</si>
  <si>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</si>
  <si>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</si>
  <si>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</si>
  <si>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</si>
  <si>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</si>
  <si>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</si>
  <si>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</si>
  <si>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</si>
  <si>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</si>
  <si>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</si>
  <si>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</si>
  <si>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</si>
  <si>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</si>
  <si>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</si>
  <si>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</si>
  <si>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</si>
  <si>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</si>
  <si>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</si>
  <si>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</si>
  <si>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</si>
  <si>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</si>
  <si>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</si>
  <si>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</si>
  <si>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</si>
  <si>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</si>
  <si>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</si>
  <si>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</si>
  <si>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</si>
  <si>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</si>
  <si>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</si>
  <si>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</si>
  <si>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</si>
  <si>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</si>
  <si>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</si>
  <si>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</si>
  <si>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</si>
  <si>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</si>
  <si>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</si>
  <si>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</si>
  <si>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</si>
  <si>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</si>
  <si>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</si>
  <si>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</si>
  <si>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</si>
  <si>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</si>
  <si>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</si>
  <si>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</si>
  <si>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</si>
  <si>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</si>
  <si>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</si>
  <si>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</si>
  <si>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</si>
  <si>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</si>
  <si>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</si>
  <si>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</si>
  <si>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</si>
  <si>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</si>
  <si>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</si>
  <si>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</si>
  <si>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</si>
  <si>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</si>
  <si>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</si>
  <si>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</si>
  <si>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</si>
  <si>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</si>
  <si>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</si>
  <si>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</si>
  <si>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</si>
  <si>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</si>
  <si>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</si>
  <si>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</si>
  <si>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</si>
  <si>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</si>
  <si>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</si>
  <si>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</si>
  <si>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</si>
  <si>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</si>
  <si>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</si>
  <si>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</si>
  <si>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</si>
  <si>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</si>
  <si>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</si>
  <si>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</si>
  <si>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</si>
  <si>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</si>
  <si>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</si>
  <si>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</si>
  <si>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</si>
  <si>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</si>
  <si>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</si>
  <si>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</si>
  <si>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</si>
  <si>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</si>
  <si>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</si>
  <si>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</si>
  <si>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</si>
  <si>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</si>
  <si>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</si>
  <si>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</si>
  <si>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</si>
  <si>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</si>
  <si>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</si>
  <si>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</si>
  <si>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</si>
  <si>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</si>
  <si>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</si>
  <si>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</si>
  <si>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</si>
  <si>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</si>
  <si>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</si>
  <si>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</si>
  <si>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</si>
  <si>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</si>
  <si>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</si>
  <si>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</si>
  <si>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</si>
  <si>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</si>
  <si>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</si>
  <si>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</si>
  <si>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</si>
  <si>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</si>
  <si>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</si>
  <si>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</si>
  <si>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</si>
  <si>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</si>
  <si>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</si>
  <si>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</si>
  <si>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</si>
  <si>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</si>
  <si>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</si>
  <si>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</si>
  <si>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</si>
  <si>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</si>
  <si>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</si>
  <si>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</si>
  <si>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</si>
  <si>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</si>
  <si>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</si>
  <si>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</si>
  <si>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</si>
  <si>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</si>
  <si>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</si>
  <si>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</si>
  <si>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</si>
  <si>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</si>
  <si>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</si>
  <si>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</si>
  <si>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</si>
  <si>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</si>
  <si>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</si>
  <si>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</si>
  <si>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</si>
  <si>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</si>
  <si>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</si>
  <si>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</si>
  <si>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</si>
  <si>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</si>
  <si>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</si>
  <si>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</si>
  <si>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</si>
  <si>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</si>
  <si>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</si>
  <si>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</si>
  <si>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</si>
  <si>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</si>
  <si>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</si>
  <si>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</si>
  <si>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</si>
  <si>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</si>
  <si>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</si>
  <si>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</si>
  <si>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</si>
  <si>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</si>
  <si>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</si>
  <si>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</si>
  <si>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</si>
  <si>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</si>
  <si>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</si>
  <si>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</si>
  <si>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</si>
  <si>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</si>
  <si>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</si>
  <si>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</si>
  <si>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</si>
  <si>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</si>
  <si>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</si>
  <si>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</si>
  <si>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</si>
  <si>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</si>
  <si>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</si>
  <si>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</si>
  <si>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</si>
  <si>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</si>
  <si>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</si>
  <si>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</si>
  <si>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</si>
  <si>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</si>
  <si>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</si>
  <si>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</si>
  <si>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</si>
  <si>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</si>
  <si>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</si>
  <si>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</si>
  <si>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</si>
  <si>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</si>
  <si>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</si>
  <si>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</si>
  <si>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</si>
  <si>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</si>
  <si>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</si>
  <si>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</si>
  <si>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</si>
  <si>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</si>
  <si>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</si>
  <si>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</si>
  <si>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</si>
  <si>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</si>
  <si>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</si>
  <si>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</si>
  <si>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</si>
  <si>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</si>
  <si>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</si>
  <si>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</si>
  <si>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</si>
  <si>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</si>
  <si>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</si>
  <si>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</si>
  <si>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</si>
  <si>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</si>
  <si>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</si>
  <si>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</si>
  <si>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</si>
  <si>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</si>
  <si>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</si>
  <si>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</si>
  <si>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</si>
  <si>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</si>
  <si>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</si>
  <si>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</si>
  <si>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</si>
  <si>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</si>
  <si>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</si>
  <si>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</si>
  <si>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</si>
  <si>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</si>
  <si>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</si>
  <si>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</si>
  <si>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</si>
  <si>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</si>
  <si>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</si>
  <si>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</si>
  <si>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</si>
  <si>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</si>
  <si>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</si>
  <si>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</si>
  <si>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</si>
  <si>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</si>
  <si>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</si>
  <si>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</si>
  <si>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</si>
  <si>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</si>
  <si>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</si>
  <si>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</si>
  <si>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</si>
  <si>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</si>
  <si>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</si>
  <si>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</si>
  <si>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</si>
  <si>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</si>
  <si>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</si>
  <si>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</si>
  <si>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</si>
  <si>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</si>
  <si>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</si>
  <si>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</si>
  <si>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</si>
  <si>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</si>
  <si>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</si>
  <si>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</si>
  <si>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</si>
  <si>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</si>
  <si>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</si>
  <si>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</si>
  <si>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</si>
  <si>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</si>
  <si>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</si>
  <si>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</si>
  <si>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</si>
  <si>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</si>
  <si>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</si>
  <si>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</si>
  <si>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</si>
  <si>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</si>
  <si>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</si>
  <si>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</si>
  <si>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</si>
  <si>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</si>
  <si>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</si>
  <si>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</si>
  <si>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</si>
  <si>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</si>
  <si>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</si>
  <si>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</si>
  <si>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</si>
  <si>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</si>
  <si>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</si>
  <si>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</si>
  <si>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</si>
  <si>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</si>
  <si>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</si>
  <si>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</si>
  <si>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</si>
  <si>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</si>
  <si>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</si>
  <si>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</si>
  <si>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</si>
  <si>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</si>
  <si>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</si>
  <si>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</si>
  <si>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</si>
  <si>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</si>
  <si>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</si>
  <si>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</si>
  <si>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</si>
  <si>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</si>
  <si>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</si>
  <si>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</si>
  <si>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</si>
  <si>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</si>
  <si>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</si>
  <si>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</si>
  <si>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</si>
  <si>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</si>
  <si>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</si>
  <si>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</si>
  <si>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</si>
  <si>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</si>
  <si>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</si>
  <si>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</si>
  <si>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</si>
  <si>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</si>
  <si>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</si>
  <si>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</si>
  <si>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</si>
  <si>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</si>
  <si>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</si>
  <si>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</si>
  <si>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</si>
  <si>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</si>
  <si>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</si>
  <si>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</si>
  <si>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</si>
  <si>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</si>
  <si>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</si>
  <si>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</si>
  <si>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</si>
  <si>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</si>
  <si>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</si>
  <si>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</si>
  <si>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</si>
  <si>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</si>
  <si>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</si>
  <si>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</si>
  <si>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</si>
  <si>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</si>
  <si>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</si>
  <si>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</si>
  <si>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</si>
  <si>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</si>
  <si>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</si>
  <si>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</si>
  <si>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</si>
  <si>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</si>
  <si>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</si>
  <si>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</si>
  <si>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</si>
  <si>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</si>
  <si>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</si>
  <si>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</si>
  <si>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</si>
  <si>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</si>
  <si>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</si>
  <si>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</si>
  <si>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</si>
  <si>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</si>
  <si>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</si>
  <si>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</si>
  <si>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</si>
  <si>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</si>
  <si>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</si>
  <si>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</si>
  <si>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</si>
  <si>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</si>
  <si>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</si>
  <si>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</si>
  <si>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</si>
  <si>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</si>
  <si>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</si>
  <si>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</si>
  <si>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</si>
  <si>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</si>
  <si>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</si>
  <si>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</si>
  <si>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</si>
  <si>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</si>
  <si>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</si>
  <si>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</si>
  <si>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</si>
  <si>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</si>
  <si>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</si>
  <si>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</si>
  <si>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</si>
  <si>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</si>
  <si>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</si>
  <si>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</si>
  <si>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</si>
  <si>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</si>
  <si>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</si>
  <si>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</si>
  <si>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</si>
  <si>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</si>
  <si>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</si>
  <si>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</si>
  <si>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</si>
  <si>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</si>
  <si>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</si>
  <si>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</si>
  <si>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</si>
  <si>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</si>
  <si>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</si>
  <si>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</si>
  <si>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</si>
  <si>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</si>
  <si>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</si>
  <si>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</si>
  <si>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</si>
  <si>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</si>
  <si>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</si>
  <si>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</si>
  <si>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</si>
  <si>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</si>
  <si>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</si>
  <si>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</si>
  <si>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</si>
  <si>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</si>
  <si>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</si>
  <si>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</si>
  <si>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</si>
  <si>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</si>
  <si>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</si>
  <si>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</si>
  <si>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</si>
  <si>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</si>
  <si>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</si>
  <si>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</si>
  <si>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</si>
  <si>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</si>
  <si>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</si>
  <si>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</si>
  <si>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</si>
  <si>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</si>
  <si>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</si>
  <si>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</si>
  <si>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</si>
  <si>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</si>
  <si>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</si>
  <si>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</si>
  <si>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</si>
  <si>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</si>
  <si>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</si>
  <si>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</si>
  <si>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</si>
  <si>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</si>
  <si>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</si>
  <si>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</si>
  <si>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</si>
  <si>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</si>
  <si>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</si>
  <si>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</si>
  <si>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</si>
  <si>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</si>
  <si>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</si>
  <si>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</si>
  <si>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</si>
  <si>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</si>
  <si>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</si>
  <si>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</si>
  <si>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</si>
  <si>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</si>
  <si>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</si>
  <si>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</si>
  <si>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</si>
  <si>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</si>
  <si>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</si>
  <si>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</si>
  <si>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</si>
  <si>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</si>
  <si>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</si>
  <si>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</si>
  <si>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</si>
  <si>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</si>
  <si>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</si>
  <si>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</si>
  <si>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</si>
  <si>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</si>
  <si>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</si>
  <si>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</si>
  <si>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</si>
  <si>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</si>
  <si>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</si>
  <si>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</si>
  <si>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</si>
  <si>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</si>
  <si>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</si>
  <si>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</si>
  <si>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</si>
  <si>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</si>
  <si>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</si>
  <si>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</si>
  <si>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</si>
  <si>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</si>
  <si>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</si>
  <si>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</si>
  <si>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</si>
  <si>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</si>
  <si>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</si>
  <si>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</si>
  <si>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</si>
  <si>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</si>
  <si>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</si>
  <si>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</si>
  <si>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</si>
  <si>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</si>
  <si>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</si>
  <si>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</si>
  <si>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</si>
  <si>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</si>
  <si>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</si>
  <si>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</si>
  <si>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</si>
  <si>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</si>
  <si>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</si>
  <si>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</si>
  <si>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</si>
  <si>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</si>
  <si>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</si>
  <si>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</si>
  <si>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</si>
  <si>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</si>
  <si>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</si>
  <si>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</si>
  <si>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</si>
  <si>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</si>
  <si>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</si>
  <si>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</si>
  <si>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</si>
  <si>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</si>
  <si>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</si>
  <si>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</si>
  <si>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</si>
  <si>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</si>
  <si>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</si>
  <si>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</si>
  <si>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</si>
  <si>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</si>
  <si>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</si>
  <si>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</si>
  <si>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</si>
  <si>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</si>
  <si>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</si>
  <si>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</si>
  <si>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</si>
  <si>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</si>
  <si>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</si>
  <si>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</si>
  <si>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</si>
  <si>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</si>
  <si>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</si>
  <si>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</si>
  <si>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</si>
  <si>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</si>
  <si>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</si>
  <si>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</si>
  <si>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</si>
  <si>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</si>
  <si>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</si>
  <si>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</si>
  <si>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</si>
  <si>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</si>
  <si>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</si>
  <si>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</si>
  <si>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</si>
  <si>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</si>
  <si>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</si>
  <si>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</si>
  <si>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</si>
  <si>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</si>
  <si>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</si>
  <si>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</si>
  <si>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</si>
  <si>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</si>
  <si>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</si>
  <si>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</si>
  <si>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</si>
  <si>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</si>
  <si>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</si>
  <si>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</si>
  <si>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</si>
  <si>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</si>
  <si>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</si>
  <si>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</si>
  <si>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</si>
  <si>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</si>
  <si>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</si>
  <si>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</si>
  <si>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</si>
  <si>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</si>
  <si>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</si>
  <si>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</si>
  <si>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</si>
  <si>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</si>
  <si>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</si>
  <si>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</si>
  <si>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</si>
  <si>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</si>
  <si>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</si>
  <si>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</si>
  <si>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</si>
  <si>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</si>
  <si>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</si>
  <si>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</si>
  <si>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</si>
  <si>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</si>
  <si>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</si>
  <si>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</si>
  <si>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</si>
  <si>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</si>
  <si>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</si>
  <si>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</si>
  <si>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</si>
  <si>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</si>
  <si>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</si>
  <si>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</si>
  <si>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</si>
  <si>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</si>
  <si>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</si>
  <si>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</si>
  <si>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</si>
  <si>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</si>
  <si>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</si>
  <si>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</si>
  <si>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</si>
  <si>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</si>
  <si>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</si>
  <si>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</si>
  <si>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</si>
  <si>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</si>
  <si>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</si>
  <si>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</si>
  <si>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</si>
  <si>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</si>
  <si>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</si>
  <si>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</si>
  <si>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</si>
  <si>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</si>
  <si>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</si>
  <si>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</si>
  <si>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</si>
  <si>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</si>
  <si>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</si>
  <si>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</si>
  <si>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</si>
  <si>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</si>
  <si>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</si>
  <si>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</si>
  <si>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</si>
  <si>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</si>
  <si>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</si>
  <si>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</si>
  <si>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</si>
  <si>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</si>
  <si>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</si>
  <si>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</si>
  <si>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</si>
  <si>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</si>
  <si>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</si>
  <si>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</si>
  <si>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</si>
  <si>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</si>
  <si>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</si>
  <si>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</si>
  <si>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</si>
  <si>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</si>
  <si>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</si>
  <si>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</si>
  <si>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</si>
  <si>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</si>
  <si>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</si>
  <si>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</si>
  <si>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</si>
  <si>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</si>
  <si>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</si>
  <si>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</si>
  <si>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</si>
  <si>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</si>
  <si>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</si>
  <si>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</si>
  <si>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</si>
  <si>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</si>
  <si>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</si>
  <si>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</si>
  <si>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</si>
  <si>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</si>
  <si>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</si>
  <si>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</si>
  <si>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</si>
  <si>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</si>
  <si>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</si>
  <si>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</si>
  <si>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</si>
  <si>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</si>
  <si>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</si>
  <si>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</si>
  <si>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</si>
  <si>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</si>
  <si>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</si>
  <si>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</si>
  <si>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</si>
  <si>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</si>
  <si>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</si>
  <si>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</si>
  <si>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</si>
  <si>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</si>
  <si>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</si>
  <si>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</si>
  <si>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</si>
  <si>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</si>
  <si>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</si>
  <si>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</si>
  <si>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</si>
  <si>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</si>
  <si>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</si>
  <si>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</si>
  <si>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</si>
  <si>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</si>
  <si>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</si>
  <si>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</si>
  <si>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</si>
  <si>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</si>
  <si>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</si>
  <si>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</si>
  <si>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</si>
  <si>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</si>
  <si>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</si>
  <si>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</si>
  <si>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</si>
  <si>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</si>
  <si>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</si>
  <si>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</si>
  <si>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</si>
  <si>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</si>
  <si>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</si>
  <si>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</si>
  <si>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</si>
  <si>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</si>
  <si>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</si>
  <si>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</si>
  <si>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</si>
  <si>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</si>
  <si>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</si>
  <si>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</si>
  <si>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</si>
  <si>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</si>
  <si>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</si>
  <si>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</si>
  <si>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</si>
  <si>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</si>
  <si>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</si>
  <si>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</si>
  <si>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</si>
  <si>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</si>
  <si>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</si>
  <si>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</si>
  <si>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</si>
  <si>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</si>
  <si>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</si>
  <si>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</si>
  <si>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</si>
  <si>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</si>
  <si>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</si>
  <si>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</si>
  <si>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</si>
  <si>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</si>
  <si>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</si>
  <si>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</si>
  <si>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</si>
  <si>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</si>
  <si>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</si>
  <si>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</si>
  <si>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</si>
  <si>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</si>
  <si>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</si>
  <si>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</si>
  <si>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</si>
  <si>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</si>
  <si>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</si>
  <si>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</si>
  <si>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</si>
  <si>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</si>
  <si>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</si>
  <si>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</si>
  <si>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</si>
  <si>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</si>
  <si>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</si>
  <si>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</si>
  <si>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</si>
  <si>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</si>
  <si>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</si>
  <si>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</si>
  <si>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</si>
  <si>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</si>
  <si>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</si>
  <si>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</si>
  <si>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</si>
  <si>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</si>
  <si>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</si>
  <si>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</si>
  <si>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</si>
  <si>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</si>
  <si>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</si>
  <si>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</si>
  <si>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</si>
  <si>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</si>
  <si>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</si>
  <si>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</si>
  <si>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</si>
  <si>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</si>
  <si>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</si>
  <si>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</si>
  <si>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</si>
  <si>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</si>
  <si>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</si>
  <si>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</si>
  <si>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</si>
  <si>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</si>
  <si>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</si>
  <si>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</si>
  <si>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</si>
  <si>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</si>
  <si>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</si>
  <si>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</si>
  <si>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</si>
  <si>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</si>
  <si>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</si>
  <si>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</si>
  <si>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</si>
  <si>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</si>
  <si>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</si>
  <si>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</si>
  <si>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</si>
  <si>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</si>
  <si>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</si>
  <si>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</si>
  <si>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</si>
  <si>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</si>
  <si>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</si>
  <si>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</si>
  <si>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</si>
  <si>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</si>
  <si>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</si>
  <si>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</si>
  <si>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</si>
  <si>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</si>
  <si>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</si>
  <si>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</si>
  <si>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</si>
  <si>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</si>
  <si>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</si>
  <si>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</si>
  <si>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</si>
  <si>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</si>
  <si>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</si>
  <si>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</si>
  <si>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</si>
  <si>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</si>
  <si>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</si>
  <si>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</si>
  <si>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</si>
  <si>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</si>
  <si>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</si>
  <si>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</si>
  <si>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</si>
  <si>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</si>
  <si>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</si>
  <si>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</si>
  <si>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</si>
  <si>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</si>
  <si>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</si>
  <si>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</si>
  <si>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</si>
  <si>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</si>
  <si>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</si>
  <si>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</si>
  <si>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</si>
  <si>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</si>
  <si>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</si>
  <si>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</si>
  <si>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</si>
  <si>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</si>
  <si>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</si>
  <si>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</si>
  <si>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</si>
  <si>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</si>
  <si>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</si>
  <si>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</si>
  <si>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</si>
  <si>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</si>
  <si>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</si>
  <si>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</si>
  <si>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</si>
  <si>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</si>
  <si>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</si>
  <si>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</si>
  <si>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</si>
  <si>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</si>
  <si>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</si>
  <si>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</si>
  <si>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</si>
  <si>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</si>
  <si>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</si>
  <si>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</si>
  <si>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</si>
  <si>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</si>
  <si>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</si>
  <si>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</si>
  <si>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</si>
  <si>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</si>
  <si>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</si>
  <si>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</si>
  <si>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</si>
  <si>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</si>
  <si>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</si>
  <si>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</si>
  <si>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</si>
  <si>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</si>
  <si>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</si>
  <si>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</si>
  <si>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</si>
  <si>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</si>
  <si>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</si>
  <si>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</si>
  <si>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</si>
  <si>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</si>
  <si>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</si>
  <si>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</si>
  <si>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</si>
  <si>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</si>
  <si>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</si>
  <si>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</si>
  <si>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</si>
  <si>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</si>
  <si>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</si>
  <si>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</si>
  <si>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</si>
  <si>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</si>
  <si>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</si>
  <si>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</si>
  <si>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</si>
  <si>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</si>
  <si>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</si>
  <si>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</si>
  <si>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</si>
  <si>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</si>
  <si>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</si>
  <si>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</si>
  <si>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</si>
  <si>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</si>
  <si>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</si>
  <si>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</si>
  <si>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</si>
  <si>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</si>
  <si>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</si>
  <si>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</si>
  <si>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</si>
  <si>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</si>
  <si>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</si>
  <si>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</si>
  <si>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</si>
  <si>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</si>
  <si>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</si>
  <si>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</si>
  <si>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</si>
  <si>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</si>
  <si>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</si>
  <si>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</si>
  <si>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</si>
  <si>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</si>
  <si>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</si>
  <si>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</si>
  <si>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</si>
  <si>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</si>
  <si>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</si>
  <si>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</si>
  <si>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</si>
  <si>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</si>
  <si>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</si>
  <si>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</si>
  <si>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</si>
  <si>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</si>
  <si>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</si>
  <si>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</si>
  <si>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</si>
  <si>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</si>
  <si>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</si>
  <si>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</si>
  <si>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</si>
  <si>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</si>
  <si>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</si>
  <si>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</si>
  <si>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</si>
  <si>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</si>
  <si>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</si>
  <si>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</si>
  <si>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</si>
  <si>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</si>
  <si>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</si>
  <si>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</si>
  <si>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</si>
  <si>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</si>
  <si>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</si>
  <si>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</si>
  <si>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</si>
  <si>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</si>
  <si>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</si>
  <si>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</si>
  <si>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</si>
  <si>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</si>
  <si>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</si>
  <si>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</si>
  <si>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</si>
  <si>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</si>
  <si>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</si>
  <si>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</si>
  <si>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</si>
  <si>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</si>
  <si>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</si>
  <si>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</si>
  <si>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</si>
  <si>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</si>
  <si>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</si>
  <si>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</si>
  <si>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</si>
  <si>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</si>
  <si>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</si>
  <si>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</si>
  <si>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</si>
  <si>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</si>
  <si>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</si>
  <si>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</si>
  <si>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</si>
  <si>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</si>
  <si>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</si>
  <si>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</si>
  <si>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</si>
  <si>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</si>
  <si>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</si>
  <si>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</si>
  <si>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</si>
  <si>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</si>
  <si>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</si>
  <si>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</si>
  <si>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</si>
  <si>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</si>
  <si>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</si>
  <si>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</si>
  <si>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</si>
  <si>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</si>
  <si>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</si>
  <si>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</si>
  <si>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</si>
  <si>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</si>
  <si>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</si>
  <si>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</si>
  <si>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</si>
  <si>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</si>
  <si>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</si>
  <si>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</si>
  <si>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</si>
  <si>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</si>
  <si>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</si>
  <si>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</si>
  <si>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</si>
  <si>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</si>
  <si>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</si>
  <si>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</si>
  <si>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</si>
  <si>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</si>
  <si>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</si>
  <si>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</si>
  <si>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</si>
  <si>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</si>
  <si>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</si>
  <si>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</si>
  <si>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</si>
  <si>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</si>
  <si>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</si>
  <si>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</si>
  <si>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</si>
  <si>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</si>
  <si>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</si>
  <si>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</si>
  <si>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</si>
  <si>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</si>
  <si>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</si>
  <si>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</si>
  <si>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</si>
  <si>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</si>
  <si>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</si>
  <si>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</si>
  <si>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</si>
  <si>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</si>
  <si>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</si>
  <si>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</si>
  <si>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</si>
  <si>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</si>
  <si>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</si>
  <si>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</si>
  <si>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</si>
  <si>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</si>
  <si>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</si>
  <si>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</si>
  <si>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</si>
  <si>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</si>
  <si>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</si>
  <si>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</si>
  <si>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</si>
  <si>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</si>
  <si>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</si>
  <si>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</si>
  <si>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</si>
  <si>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</si>
  <si>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</si>
  <si>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</si>
  <si>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</si>
  <si>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</si>
  <si>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</si>
  <si>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</si>
  <si>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</si>
  <si>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</si>
  <si>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</si>
  <si>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</si>
  <si>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</si>
  <si>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</si>
  <si>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</si>
  <si>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</si>
  <si>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</si>
  <si>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</si>
  <si>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</si>
  <si>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</si>
  <si>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</si>
  <si>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</si>
  <si>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</si>
  <si>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</si>
  <si>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</si>
  <si>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</si>
  <si>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</si>
  <si>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</si>
  <si>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</si>
  <si>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</si>
  <si>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</si>
  <si>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</si>
  <si>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</si>
  <si>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</si>
  <si>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</si>
  <si>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</si>
  <si>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</si>
  <si>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</si>
  <si>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</si>
  <si>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</si>
  <si>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</si>
  <si>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</si>
  <si>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</si>
  <si>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</si>
  <si>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</si>
  <si>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</si>
  <si>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</si>
  <si>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</si>
  <si>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</si>
  <si>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</si>
  <si>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</si>
  <si>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</si>
  <si>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</si>
  <si>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</si>
  <si>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</si>
  <si>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</si>
  <si>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</si>
  <si>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</si>
  <si>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</si>
  <si>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</si>
  <si>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</si>
  <si>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</si>
  <si>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</si>
  <si>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</si>
  <si>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</si>
  <si>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</si>
  <si>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</si>
  <si>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</si>
  <si>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</si>
  <si>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</si>
  <si>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</si>
  <si>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</si>
  <si>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</si>
  <si>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</si>
  <si>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</si>
  <si>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</si>
  <si>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</si>
  <si>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</si>
  <si>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</si>
  <si>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</si>
  <si>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</si>
  <si>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</si>
  <si>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</si>
  <si>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</si>
  <si>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</si>
  <si>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</si>
  <si>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</si>
  <si>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</si>
  <si>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</si>
  <si>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</si>
  <si>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</si>
  <si>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</si>
  <si>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</si>
  <si>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</si>
  <si>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</si>
  <si>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</si>
  <si>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</si>
  <si>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</si>
  <si>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</si>
  <si>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</si>
  <si>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</si>
  <si>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</si>
  <si>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</si>
  <si>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</si>
  <si>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</si>
  <si>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</si>
  <si>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</si>
  <si>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</si>
  <si>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</si>
  <si>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</si>
  <si>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</si>
  <si>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</si>
  <si>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</si>
  <si>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</si>
  <si>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</si>
  <si>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</si>
  <si>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</si>
  <si>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</si>
  <si>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</si>
  <si>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</si>
  <si>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</si>
  <si>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</si>
  <si>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</si>
  <si>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</si>
  <si>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</si>
  <si>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</si>
  <si>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</si>
  <si>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</si>
  <si>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</si>
  <si>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</si>
  <si>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</si>
  <si>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</si>
  <si>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</si>
  <si>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</si>
  <si>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</si>
  <si>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</si>
  <si>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</si>
  <si>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</si>
  <si>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</si>
  <si>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</si>
  <si>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</si>
  <si>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</si>
  <si>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</si>
  <si>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</si>
  <si>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</si>
  <si>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</si>
  <si>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</si>
  <si>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</si>
  <si>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</si>
  <si>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</si>
  <si>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</si>
  <si>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</si>
  <si>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</si>
  <si>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</si>
  <si>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</si>
  <si>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</si>
  <si>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</si>
  <si>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</si>
  <si>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</si>
  <si>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</si>
  <si>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</si>
  <si>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</si>
  <si>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</si>
  <si>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</si>
  <si>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</si>
  <si>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</si>
  <si>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</si>
  <si>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</si>
  <si>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</si>
  <si>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</si>
  <si>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</si>
  <si>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</si>
  <si>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</si>
  <si>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</si>
  <si>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</si>
  <si>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</si>
  <si>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</si>
  <si>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</si>
  <si>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</si>
  <si>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</si>
  <si>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</si>
  <si>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</si>
  <si>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</si>
  <si>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</si>
  <si>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</si>
  <si>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</si>
  <si>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</si>
  <si>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</si>
  <si>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</si>
  <si>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</si>
  <si>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</si>
  <si>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</si>
  <si>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</si>
  <si>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</si>
  <si>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</si>
  <si>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</si>
  <si>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</si>
  <si>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</si>
  <si>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</si>
  <si>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</si>
  <si>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</si>
  <si>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</si>
  <si>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</si>
  <si>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</si>
  <si>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</si>
  <si>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</si>
  <si>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</si>
  <si>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</si>
  <si>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</si>
  <si>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</si>
  <si>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</si>
  <si>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</si>
  <si>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</si>
  <si>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</si>
  <si>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</si>
  <si>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</si>
  <si>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</si>
  <si>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</si>
  <si>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</si>
  <si>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</si>
  <si>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</si>
  <si>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</si>
  <si>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</si>
  <si>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</si>
  <si>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</si>
  <si>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</si>
  <si>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</si>
  <si>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</si>
  <si>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</si>
  <si>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</si>
  <si>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</si>
  <si>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</si>
  <si>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</si>
  <si>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</si>
  <si>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</si>
  <si>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</si>
  <si>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</si>
  <si>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</si>
  <si>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</si>
  <si>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</si>
  <si>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</si>
  <si>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</si>
  <si>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</si>
  <si>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</si>
  <si>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</si>
  <si>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</si>
  <si>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</si>
  <si>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</si>
  <si>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</si>
  <si>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</si>
  <si>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</si>
  <si>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</si>
  <si>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</si>
  <si>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</si>
  <si>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</si>
  <si>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</si>
  <si>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</si>
  <si>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</si>
  <si>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</si>
  <si>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</si>
  <si>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</si>
  <si>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</si>
  <si>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</si>
  <si>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</si>
  <si>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</si>
  <si>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</si>
  <si>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</si>
  <si>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</si>
  <si>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</si>
  <si>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</si>
  <si>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</si>
  <si>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</si>
  <si>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</si>
  <si>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</si>
  <si>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</si>
  <si>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</si>
  <si>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</si>
  <si>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</si>
  <si>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</si>
  <si>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</si>
  <si>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</si>
  <si>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</si>
  <si>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</si>
  <si>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</si>
  <si>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</si>
  <si>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</si>
  <si>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</si>
  <si>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</si>
  <si>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</si>
  <si>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</si>
  <si>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</si>
  <si>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</si>
  <si>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</si>
  <si>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</si>
  <si>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</si>
  <si>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</si>
  <si>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</si>
  <si>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</si>
  <si>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</si>
  <si>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</si>
  <si>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</si>
  <si>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</si>
  <si>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</si>
  <si>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</si>
  <si>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</si>
  <si>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</si>
  <si>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</si>
  <si>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</si>
  <si>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</si>
  <si>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</si>
  <si>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</si>
  <si>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</si>
  <si>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</si>
  <si>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</si>
  <si>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</si>
  <si>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</si>
  <si>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</si>
  <si>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</si>
  <si>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</si>
  <si>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</si>
  <si>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</si>
  <si>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</si>
  <si>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</si>
  <si>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</si>
  <si>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</si>
  <si>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</si>
  <si>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</si>
  <si>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</si>
  <si>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</si>
  <si>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</si>
  <si>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</si>
  <si>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</si>
  <si>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</si>
  <si>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</si>
  <si>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</si>
  <si>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</si>
  <si>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</si>
  <si>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</si>
  <si>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</si>
  <si>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</si>
  <si>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</si>
  <si>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</si>
  <si>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</si>
  <si>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</si>
  <si>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</si>
  <si>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</si>
  <si>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</si>
  <si>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</si>
  <si>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</si>
  <si>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</si>
  <si>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</si>
  <si>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</si>
  <si>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</si>
  <si>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</si>
  <si>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</si>
  <si>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</si>
  <si>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</si>
  <si>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</si>
  <si>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</si>
  <si>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</si>
  <si>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</si>
  <si>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</si>
  <si>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</si>
  <si>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</si>
  <si>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</si>
  <si>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</si>
  <si>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</si>
  <si>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</si>
  <si>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</si>
  <si>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</si>
  <si>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</si>
  <si>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</si>
  <si>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</si>
  <si>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</si>
  <si>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</si>
  <si>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</si>
  <si>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</si>
  <si>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</si>
  <si>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</si>
  <si>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</si>
  <si>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</si>
  <si>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</si>
  <si>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</si>
  <si>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</si>
  <si>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</si>
  <si>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</si>
  <si>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</si>
  <si>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</si>
  <si>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</si>
  <si>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</si>
  <si>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</si>
  <si>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</si>
  <si>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</si>
  <si>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</si>
  <si>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</si>
  <si>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</si>
  <si>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</si>
  <si>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</si>
  <si>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</si>
  <si>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</si>
  <si>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</si>
  <si>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</si>
  <si>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</si>
  <si>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</si>
  <si>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</si>
  <si>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</si>
  <si>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</si>
  <si>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</si>
  <si>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</si>
  <si>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</si>
  <si>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</si>
  <si>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</si>
  <si>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</si>
  <si>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</si>
  <si>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</si>
  <si>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</si>
  <si>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</si>
  <si>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</si>
  <si>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</si>
  <si>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</si>
  <si>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</si>
  <si>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</si>
  <si>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</si>
  <si>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</si>
  <si>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</si>
  <si>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</si>
  <si>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</si>
  <si>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</si>
  <si>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</si>
  <si>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</si>
  <si>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</si>
  <si>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</si>
  <si>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</si>
  <si>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</si>
  <si>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</si>
  <si>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</si>
  <si>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</si>
  <si>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</si>
  <si>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</si>
  <si>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</si>
  <si>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</si>
  <si>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</si>
  <si>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</si>
  <si>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</si>
  <si>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</si>
  <si>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</si>
  <si>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</si>
  <si>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</si>
  <si>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</si>
  <si>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</si>
  <si>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</si>
  <si>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</si>
  <si>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</si>
  <si>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</si>
  <si>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</si>
  <si>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</si>
  <si>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</si>
  <si>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</si>
  <si>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</si>
  <si>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</si>
  <si>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</si>
  <si>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</si>
  <si>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</si>
  <si>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</si>
  <si>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</si>
  <si>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</si>
  <si>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</si>
  <si>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</si>
  <si>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</si>
  <si>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</si>
  <si>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</si>
  <si>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</si>
  <si>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</si>
  <si>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</si>
  <si>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</si>
  <si>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</si>
  <si>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</si>
  <si>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</si>
  <si>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</si>
  <si>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</si>
  <si>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</si>
  <si>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</si>
  <si>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</si>
  <si>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</si>
  <si>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</si>
  <si>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</si>
  <si>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</si>
  <si>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</si>
  <si>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</si>
  <si>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</si>
  <si>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</si>
  <si>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</si>
  <si>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</si>
  <si>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</si>
  <si>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</si>
  <si>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</si>
  <si>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</si>
  <si>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</si>
  <si>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</si>
  <si>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</si>
  <si>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</si>
  <si>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</si>
  <si>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</si>
  <si>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</si>
  <si>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</si>
  <si>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</si>
  <si>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</si>
  <si>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</si>
  <si>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</si>
  <si>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</si>
  <si>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</si>
  <si>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</si>
  <si>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</si>
  <si>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</si>
  <si>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</si>
  <si>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</si>
  <si>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</si>
  <si>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</si>
  <si>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</si>
  <si>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</si>
  <si>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</si>
  <si>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</si>
  <si>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</si>
  <si>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</si>
  <si>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</si>
  <si>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</si>
  <si>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</si>
  <si>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</si>
  <si>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</si>
  <si>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</si>
  <si>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</si>
  <si>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</si>
  <si>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</si>
  <si>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</si>
  <si>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</si>
  <si>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</si>
  <si>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</si>
  <si>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</si>
  <si>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</si>
  <si>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</si>
  <si>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</si>
  <si>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</si>
  <si>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</si>
  <si>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</si>
  <si>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</si>
  <si>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</si>
  <si>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</si>
  <si>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</si>
  <si>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</si>
  <si>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</si>
  <si>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</si>
  <si>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</si>
  <si>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</si>
  <si>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</si>
  <si>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</si>
  <si>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</si>
  <si>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</si>
  <si>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</si>
  <si>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</si>
  <si>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</si>
  <si>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</si>
  <si>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</si>
  <si>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</si>
  <si>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</si>
  <si>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</si>
  <si>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</si>
  <si>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</si>
  <si>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</si>
  <si>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</si>
  <si>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</si>
  <si>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</si>
  <si>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</si>
  <si>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</si>
  <si>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</si>
  <si>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</si>
  <si>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</si>
  <si>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</si>
  <si>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</si>
  <si>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</si>
  <si>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</si>
  <si>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</si>
  <si>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</si>
  <si>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</si>
  <si>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</si>
  <si>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</si>
  <si>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</si>
  <si>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</si>
  <si>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</si>
  <si>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</si>
  <si>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</si>
  <si>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</si>
  <si>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</si>
  <si>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</si>
  <si>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</si>
  <si>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</si>
  <si>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</si>
  <si>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</si>
  <si>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</si>
  <si>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</si>
  <si>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</si>
  <si>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</si>
  <si>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</si>
  <si>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</si>
  <si>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</si>
  <si>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</si>
  <si>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</si>
  <si>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</si>
  <si>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</si>
  <si>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</si>
  <si>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</si>
  <si>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</si>
  <si>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</si>
  <si>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</si>
  <si>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</si>
  <si>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</si>
  <si>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</si>
  <si>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</si>
  <si>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</si>
  <si>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</si>
  <si>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</si>
  <si>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</si>
  <si>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</si>
  <si>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</si>
  <si>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</si>
  <si>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</si>
  <si>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</si>
  <si>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</si>
  <si>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</si>
  <si>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</si>
  <si>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</si>
  <si>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</si>
  <si>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</si>
  <si>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</si>
  <si>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</si>
  <si>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</si>
  <si>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</si>
  <si>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</si>
  <si>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</si>
  <si>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</si>
  <si>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</si>
  <si>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</si>
  <si>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</si>
  <si>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</si>
  <si>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</si>
  <si>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</si>
  <si>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</si>
  <si>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</si>
  <si>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</si>
  <si>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</si>
  <si>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</si>
  <si>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</si>
  <si>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</si>
  <si>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</si>
  <si>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</si>
  <si>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</si>
  <si>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</si>
  <si>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</si>
  <si>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</si>
  <si>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</si>
  <si>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</si>
  <si>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</si>
  <si>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</si>
  <si>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</si>
  <si>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</si>
  <si>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</si>
  <si>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</si>
  <si>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</si>
  <si>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</si>
  <si>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</si>
  <si>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</si>
  <si>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</si>
  <si>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</si>
  <si>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</si>
  <si>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</si>
  <si>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</si>
  <si>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</si>
  <si>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</si>
  <si>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</si>
  <si>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</si>
  <si>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</si>
  <si>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</si>
  <si>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</si>
  <si>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</si>
  <si>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</si>
  <si>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</si>
  <si>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</si>
  <si>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</si>
  <si>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</si>
  <si>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</si>
  <si>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</si>
  <si>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</si>
  <si>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</si>
  <si>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</si>
  <si>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</si>
  <si>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</si>
  <si>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</si>
  <si>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</si>
  <si>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</si>
  <si>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</si>
  <si>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</si>
  <si>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</si>
  <si>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</si>
  <si>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</si>
  <si>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</si>
  <si>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</si>
  <si>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</si>
  <si>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</si>
  <si>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</si>
  <si>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</si>
  <si>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</si>
  <si>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</si>
  <si>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</si>
  <si>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</si>
  <si>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</si>
  <si>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</si>
  <si>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</si>
  <si>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</si>
  <si>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</si>
  <si>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</si>
  <si>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</si>
  <si>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</si>
  <si>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</si>
  <si>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</si>
  <si>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</si>
  <si>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</si>
  <si>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</si>
  <si>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</si>
  <si>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</si>
  <si>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</si>
  <si>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</si>
  <si>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</si>
  <si>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</si>
  <si>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</si>
  <si>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</si>
  <si>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</si>
  <si>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</si>
  <si>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</si>
  <si>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</si>
  <si>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</si>
  <si>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</si>
  <si>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</si>
  <si>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</si>
  <si>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</si>
  <si>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</si>
  <si>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</si>
  <si>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</si>
  <si>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</si>
  <si>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</si>
  <si>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</si>
  <si>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</si>
  <si>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</si>
  <si>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</si>
  <si>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</si>
  <si>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</si>
  <si>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</si>
  <si>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</si>
  <si>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</si>
  <si>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</si>
  <si>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</si>
  <si>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</si>
  <si>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</si>
  <si>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</si>
  <si>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</si>
  <si>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</si>
  <si>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</si>
  <si>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</si>
  <si>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</si>
  <si>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</si>
  <si>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</si>
  <si>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</si>
  <si>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</si>
  <si>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</si>
  <si>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</si>
  <si>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</si>
  <si>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</si>
  <si>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</si>
  <si>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</si>
  <si>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</si>
  <si>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</si>
  <si>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</si>
  <si>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</si>
  <si>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</si>
  <si>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</si>
  <si>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</si>
  <si>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</si>
  <si>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</si>
  <si>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</si>
  <si>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</si>
  <si>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</si>
  <si>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</si>
  <si>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</si>
  <si>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</si>
  <si>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</si>
  <si>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</si>
  <si>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</si>
  <si>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</si>
  <si>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</si>
  <si>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</si>
  <si>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</si>
  <si>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</si>
  <si>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</si>
  <si>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</si>
  <si>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</si>
  <si>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</si>
  <si>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</si>
  <si>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</si>
  <si>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</si>
  <si>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</si>
  <si>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</si>
  <si>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</si>
  <si>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</si>
  <si>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</si>
  <si>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</si>
  <si>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</si>
  <si>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</si>
  <si>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</si>
  <si>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</si>
  <si>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</si>
  <si>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</si>
  <si>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</si>
  <si>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</si>
  <si>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</si>
  <si>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</si>
  <si>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</si>
  <si>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</si>
  <si>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</si>
  <si>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</si>
  <si>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</si>
  <si>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</si>
  <si>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</si>
  <si>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</si>
  <si>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</si>
  <si>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</si>
  <si>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</si>
  <si>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</si>
  <si>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</si>
  <si>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</si>
  <si>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</si>
  <si>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</si>
  <si>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</si>
  <si>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</si>
  <si>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</si>
  <si>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</si>
  <si>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</si>
  <si>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</si>
  <si>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</si>
  <si>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</si>
  <si>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</si>
  <si>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</si>
  <si>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</si>
  <si>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</si>
  <si>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</si>
  <si>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</si>
  <si>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</si>
  <si>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</si>
  <si>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</si>
  <si>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</si>
  <si>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</si>
  <si>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</si>
  <si>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</si>
  <si>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</si>
  <si>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</si>
  <si>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</si>
  <si>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</si>
  <si>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</si>
  <si>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</si>
  <si>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</si>
  <si>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</si>
  <si>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</si>
  <si>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</si>
  <si>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</si>
  <si>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</si>
  <si>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</si>
  <si>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</si>
  <si>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</si>
  <si>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</si>
  <si>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</si>
  <si>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</si>
  <si>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</si>
  <si>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</si>
  <si>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</si>
  <si>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</si>
  <si>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</si>
  <si>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</si>
  <si>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</si>
  <si>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</si>
  <si>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</si>
  <si>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</si>
  <si>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</si>
  <si>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</si>
  <si>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</si>
  <si>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</si>
  <si>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</si>
  <si>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</si>
  <si>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</si>
  <si>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</si>
  <si>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</si>
  <si>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</si>
  <si>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</si>
  <si>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</si>
  <si>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</si>
  <si>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</si>
  <si>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</si>
  <si>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</si>
  <si>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</si>
  <si>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</si>
  <si>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</si>
  <si>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</si>
  <si>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</si>
  <si>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</si>
  <si>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</si>
  <si>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</si>
  <si>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</si>
  <si>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</si>
  <si>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</si>
  <si>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</si>
  <si>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</si>
  <si>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</si>
  <si>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</si>
  <si>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</si>
  <si>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</si>
  <si>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</si>
  <si>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</si>
  <si>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</si>
  <si>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</si>
  <si>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</si>
  <si>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</si>
  <si>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</si>
  <si>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</si>
  <si>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</si>
  <si>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</si>
  <si>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</si>
  <si>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</si>
  <si>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</si>
  <si>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</si>
  <si>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</si>
  <si>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</si>
  <si>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</si>
  <si>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</si>
  <si>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</si>
  <si>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</si>
  <si>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</si>
  <si>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</si>
  <si>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</si>
  <si>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</si>
  <si>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</si>
  <si>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</si>
  <si>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</si>
  <si>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</si>
  <si>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</si>
  <si>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</si>
  <si>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</si>
  <si>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</si>
  <si>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</si>
  <si>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</si>
  <si>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</si>
  <si>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</si>
  <si>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</si>
  <si>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</si>
  <si>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</si>
  <si>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</si>
  <si>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</si>
  <si>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</si>
  <si>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</si>
  <si>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</si>
  <si>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</si>
  <si>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</si>
  <si>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</si>
  <si>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</si>
  <si>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</si>
  <si>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</si>
  <si>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</si>
  <si>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</si>
  <si>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</si>
  <si>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</si>
  <si>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</si>
  <si>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</si>
  <si>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</si>
  <si>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</si>
  <si>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</si>
  <si>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</si>
  <si>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</si>
  <si>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</si>
  <si>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</si>
  <si>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</si>
  <si>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</si>
  <si>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</si>
  <si>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</si>
  <si>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</si>
  <si>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</si>
  <si>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</si>
  <si>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</si>
  <si>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</si>
  <si>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</si>
  <si>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</si>
  <si>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</si>
  <si>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</si>
  <si>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</si>
  <si>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</si>
  <si>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</si>
  <si>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</si>
  <si>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</si>
  <si>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</si>
  <si>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</si>
  <si>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</si>
  <si>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</si>
  <si>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</si>
  <si>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</si>
  <si>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</si>
  <si>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</si>
  <si>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</si>
  <si>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</si>
  <si>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</si>
  <si>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</si>
  <si>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</si>
  <si>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</si>
  <si>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</si>
  <si>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</si>
  <si>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</si>
  <si>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</si>
  <si>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</si>
  <si>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</si>
  <si>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</si>
  <si>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</si>
  <si>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</si>
  <si>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</si>
  <si>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</si>
  <si>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</si>
  <si>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</si>
  <si>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</si>
  <si>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</si>
  <si>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</si>
  <si>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</si>
  <si>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</si>
  <si>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</si>
  <si>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</si>
  <si>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</si>
  <si>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</si>
  <si>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</si>
  <si>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</si>
  <si>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</si>
  <si>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</si>
  <si>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</si>
  <si>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</si>
  <si>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</si>
  <si>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</si>
  <si>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</si>
  <si>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</si>
  <si>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</si>
  <si>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</si>
  <si>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</si>
  <si>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</si>
  <si>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</si>
  <si>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</si>
  <si>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</si>
  <si>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</si>
  <si>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</si>
  <si>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</si>
  <si>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</si>
  <si>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</si>
  <si>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</si>
  <si>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</si>
  <si>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</si>
  <si>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</si>
  <si>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</si>
  <si>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</si>
  <si>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</si>
  <si>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</si>
  <si>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</si>
  <si>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</si>
  <si>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</si>
  <si>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</si>
  <si>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</si>
  <si>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</si>
  <si>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</si>
  <si>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</si>
  <si>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</si>
  <si>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</si>
  <si>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</si>
  <si>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</si>
  <si>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</si>
  <si>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</si>
  <si>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</si>
  <si>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</si>
  <si>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</si>
  <si>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</si>
  <si>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</si>
  <si>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</si>
  <si>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</si>
  <si>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</si>
  <si>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</si>
  <si>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</si>
  <si>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</si>
  <si>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</si>
  <si>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</si>
  <si>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</si>
  <si>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</si>
  <si>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</si>
  <si>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</si>
  <si>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</si>
  <si>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</si>
  <si>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</si>
  <si>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</si>
  <si>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</si>
  <si>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</si>
  <si>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</si>
  <si>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</si>
  <si>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</si>
  <si>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</si>
  <si>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</si>
  <si>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</si>
  <si>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</si>
  <si>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</si>
  <si>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</si>
  <si>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</si>
  <si>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</si>
  <si>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</si>
  <si>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</si>
  <si>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</si>
  <si>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</si>
  <si>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</si>
  <si>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</si>
  <si>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</si>
  <si>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</si>
  <si>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</si>
  <si>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</si>
  <si>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</si>
  <si>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</si>
  <si>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</si>
  <si>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</si>
  <si>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</si>
  <si>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</si>
  <si>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</si>
  <si>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</si>
  <si>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</si>
  <si>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</si>
  <si>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</si>
  <si>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</si>
  <si>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</si>
  <si>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</si>
  <si>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</si>
  <si>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</si>
  <si>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</si>
  <si>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</si>
  <si>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</si>
  <si>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</si>
  <si>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</si>
  <si>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</si>
  <si>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</si>
  <si>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</si>
  <si>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</si>
  <si>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</si>
  <si>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</si>
  <si>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</si>
  <si>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</si>
  <si>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</si>
  <si>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</si>
  <si>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</si>
  <si>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</si>
  <si>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</si>
  <si>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</si>
  <si>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</si>
  <si>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</si>
  <si>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</si>
  <si>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</si>
  <si>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</si>
  <si>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</si>
  <si>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</si>
  <si>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</si>
  <si>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</si>
  <si>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</si>
  <si>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</si>
  <si>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</si>
  <si>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</si>
  <si>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</si>
  <si>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</si>
  <si>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</si>
  <si>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</si>
  <si>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</si>
  <si>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</si>
  <si>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</si>
  <si>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</si>
  <si>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</si>
  <si>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</si>
  <si>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</si>
  <si>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</si>
  <si>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</si>
  <si>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</si>
  <si>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</si>
  <si>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</si>
  <si>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</si>
  <si>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</si>
  <si>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</si>
  <si>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</si>
  <si>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</si>
  <si>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</si>
  <si>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</si>
  <si>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</si>
  <si>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</si>
  <si>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</si>
  <si>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</si>
  <si>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</si>
  <si>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</si>
  <si>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</si>
  <si>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</si>
  <si>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</si>
  <si>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</si>
  <si>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</si>
  <si>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</si>
  <si>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</si>
  <si>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</si>
  <si>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</si>
  <si>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</si>
  <si>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</si>
  <si>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</si>
  <si>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</si>
  <si>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</si>
  <si>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</si>
  <si>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</si>
  <si>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</si>
  <si>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</si>
  <si>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</si>
  <si>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</si>
  <si>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</si>
  <si>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</si>
  <si>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</si>
  <si>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</si>
  <si>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</si>
  <si>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</si>
  <si>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</si>
  <si>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</si>
  <si>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</si>
  <si>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</si>
  <si>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</si>
  <si>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</si>
  <si>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</si>
  <si>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</si>
  <si>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</si>
  <si>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</si>
  <si>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</si>
  <si>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</si>
  <si>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</si>
  <si>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</si>
  <si>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</si>
  <si>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</si>
  <si>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</si>
  <si>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</si>
  <si>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</si>
  <si>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</si>
  <si>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</si>
  <si>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</si>
  <si>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</si>
  <si>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</si>
  <si>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</si>
  <si>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</si>
  <si>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</si>
  <si>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</si>
  <si>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</si>
  <si>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</si>
  <si>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</si>
  <si>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</si>
  <si>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</si>
  <si>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</si>
  <si>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</si>
  <si>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</si>
  <si>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</si>
  <si>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</si>
  <si>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</si>
  <si>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</si>
  <si>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</si>
  <si>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</si>
  <si>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</si>
  <si>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</si>
  <si>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</si>
  <si>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</si>
  <si>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</si>
  <si>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</si>
  <si>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</si>
  <si>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</si>
  <si>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</si>
  <si>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</si>
  <si>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</si>
  <si>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</si>
  <si>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</si>
  <si>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</si>
  <si>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</si>
  <si>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</si>
  <si>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</si>
  <si>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</si>
  <si>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</si>
  <si>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</si>
  <si>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</si>
  <si>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</si>
  <si>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</si>
  <si>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</si>
  <si>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</si>
  <si>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</si>
  <si>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</si>
  <si>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</si>
  <si>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</si>
  <si>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</si>
  <si>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</si>
  <si>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</si>
  <si>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</si>
  <si>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</si>
  <si>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</si>
  <si>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</si>
  <si>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</si>
  <si>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</si>
  <si>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</si>
  <si>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</si>
  <si>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</si>
  <si>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</si>
  <si>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</si>
  <si>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</si>
  <si>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</si>
  <si>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</si>
  <si>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</si>
  <si>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</si>
  <si>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</si>
  <si>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</si>
  <si>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</si>
  <si>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</si>
  <si>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</si>
  <si>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</si>
  <si>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</si>
  <si>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</si>
  <si>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</si>
  <si>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</si>
  <si>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</si>
  <si>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</si>
  <si>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</si>
  <si>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</si>
  <si>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</si>
  <si>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</si>
  <si>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</si>
  <si>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</si>
  <si>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</si>
  <si>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</si>
  <si>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</si>
  <si>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</si>
  <si>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</si>
  <si>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</si>
  <si>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</si>
  <si>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</si>
  <si>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</si>
  <si>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</si>
  <si>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</si>
  <si>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</si>
  <si>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</si>
  <si>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</si>
  <si>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</si>
  <si>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</si>
  <si>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</si>
  <si>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</si>
  <si>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</si>
  <si>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</si>
  <si>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</si>
  <si>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</si>
  <si>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</si>
  <si>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</si>
  <si>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</si>
  <si>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</si>
  <si>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</si>
  <si>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</si>
  <si>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</si>
  <si>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</si>
  <si>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</si>
  <si>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</si>
  <si>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</si>
  <si>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</si>
  <si>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</si>
  <si>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</si>
  <si>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</si>
  <si>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</si>
  <si>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</si>
  <si>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</si>
  <si>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</si>
  <si>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</si>
  <si>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</si>
  <si>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</si>
  <si>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</si>
  <si>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</si>
  <si>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</si>
  <si>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</si>
  <si>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</si>
  <si>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</si>
  <si>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</si>
  <si>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</si>
  <si>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</si>
  <si>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</si>
  <si>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</si>
  <si>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</si>
  <si>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</si>
  <si>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</si>
  <si>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</si>
  <si>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</si>
  <si>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</si>
  <si>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</si>
  <si>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</si>
  <si>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</si>
  <si>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</si>
  <si>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</si>
  <si>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</si>
  <si>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</si>
  <si>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</si>
  <si>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</si>
  <si>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</si>
  <si>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</si>
  <si>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</si>
  <si>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</si>
  <si>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</si>
  <si>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</si>
  <si>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</si>
  <si>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</si>
  <si>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</si>
  <si>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</si>
  <si>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</si>
  <si>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</si>
  <si>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</si>
  <si>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</si>
  <si>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</si>
  <si>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</si>
  <si>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</si>
  <si>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</si>
  <si>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</si>
  <si>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</si>
  <si>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</si>
  <si>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</si>
  <si>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</si>
  <si>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</si>
  <si>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</si>
  <si>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</si>
  <si>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</si>
  <si>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</si>
  <si>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</si>
  <si>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</si>
  <si>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</si>
  <si>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</si>
  <si>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</si>
  <si>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</si>
  <si>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</si>
  <si>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</si>
  <si>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</si>
  <si>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</si>
  <si>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</si>
  <si>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</si>
  <si>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</si>
  <si>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</si>
  <si>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</si>
  <si>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</si>
  <si>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</si>
  <si>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</si>
  <si>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</si>
  <si>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</si>
  <si>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</si>
  <si>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</si>
  <si>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</si>
  <si>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</si>
  <si>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</si>
  <si>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</si>
  <si>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</si>
  <si>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</si>
  <si>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</si>
  <si>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</si>
  <si>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</si>
  <si>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</si>
  <si>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</si>
  <si>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</si>
  <si>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</si>
  <si>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</si>
  <si>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</si>
  <si>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</si>
  <si>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</si>
  <si>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</si>
  <si>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</si>
  <si>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</si>
  <si>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</si>
  <si>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</si>
  <si>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</si>
  <si>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</si>
  <si>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</si>
  <si>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</si>
  <si>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</si>
  <si>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</si>
  <si>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</si>
  <si>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</si>
  <si>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</si>
  <si>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</si>
  <si>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</si>
  <si>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</si>
  <si>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</si>
  <si>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</si>
  <si>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</si>
  <si>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</si>
  <si>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</si>
  <si>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</si>
  <si>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</si>
  <si>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</si>
  <si>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</si>
  <si>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</si>
  <si>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</si>
  <si>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</si>
  <si>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</si>
  <si>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</si>
  <si>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</si>
  <si>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</si>
  <si>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</si>
  <si>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</si>
  <si>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</si>
  <si>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</si>
  <si>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</si>
  <si>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</si>
  <si>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</si>
  <si>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</si>
  <si>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</si>
  <si>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</si>
  <si>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</si>
  <si>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</si>
  <si>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</si>
  <si>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</si>
  <si>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</si>
  <si>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</si>
  <si>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</si>
  <si>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</si>
  <si>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</si>
  <si>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</si>
  <si>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</si>
  <si>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</si>
  <si>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</si>
  <si>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</si>
  <si>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</si>
  <si>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</si>
  <si>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</si>
  <si>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</si>
  <si>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</si>
  <si>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</si>
  <si>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</si>
  <si>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</si>
  <si>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</si>
  <si>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</si>
  <si>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</si>
  <si>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</si>
  <si>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</si>
  <si>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</si>
  <si>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</si>
  <si>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</si>
  <si>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</si>
  <si>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</si>
  <si>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</si>
  <si>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</si>
  <si>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</si>
  <si>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</si>
  <si>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</si>
  <si>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</si>
  <si>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</si>
  <si>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</si>
  <si>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</si>
  <si>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</si>
  <si>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</si>
  <si>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</si>
  <si>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</si>
  <si>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</si>
  <si>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</si>
  <si>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</si>
  <si>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</si>
  <si>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</si>
  <si>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</si>
  <si>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</si>
  <si>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</si>
  <si>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</si>
  <si>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</si>
  <si>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</si>
  <si>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</si>
  <si>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</si>
  <si>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</si>
  <si>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</si>
  <si>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</si>
  <si>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</si>
  <si>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</si>
  <si>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</si>
  <si>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</si>
  <si>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</si>
  <si>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</si>
  <si>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</si>
  <si>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</si>
  <si>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</si>
  <si>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</si>
  <si>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</si>
  <si>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</si>
  <si>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</si>
  <si>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</si>
  <si>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</si>
  <si>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</si>
  <si>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</si>
  <si>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</si>
  <si>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</si>
  <si>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</si>
  <si>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</si>
  <si>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</si>
  <si>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</si>
  <si>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</si>
  <si>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</si>
  <si>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</si>
  <si>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</si>
  <si>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</si>
  <si>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</si>
  <si>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</si>
  <si>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</si>
  <si>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</si>
  <si>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</si>
  <si>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</si>
  <si>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</si>
  <si>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</si>
  <si>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</si>
  <si>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</si>
  <si>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</si>
  <si>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</si>
  <si>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</si>
  <si>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</si>
  <si>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</si>
  <si>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</si>
  <si>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</si>
  <si>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</si>
  <si>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</si>
  <si>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</si>
  <si>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</si>
  <si>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</si>
  <si>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</si>
  <si>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</si>
  <si>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</si>
  <si>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</si>
  <si>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</si>
  <si>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</si>
  <si>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</si>
  <si>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</si>
  <si>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</si>
  <si>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</si>
  <si>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</si>
  <si>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</si>
  <si>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</si>
  <si>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</si>
  <si>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</si>
  <si>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</si>
  <si>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</si>
  <si>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</si>
  <si>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</si>
  <si>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</si>
  <si>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</si>
  <si>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</si>
  <si>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</si>
  <si>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</si>
  <si>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</si>
  <si>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</si>
  <si>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</si>
  <si>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</si>
  <si>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</si>
  <si>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</si>
  <si>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</si>
  <si>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</si>
  <si>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</si>
  <si>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</si>
  <si>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</si>
  <si>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</si>
  <si>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</si>
  <si>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</si>
  <si>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</si>
  <si>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</si>
  <si>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</si>
  <si>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</si>
  <si>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</si>
  <si>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</si>
  <si>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</si>
  <si>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</si>
  <si>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</si>
  <si>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</si>
  <si>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</si>
  <si>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</si>
  <si>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</si>
  <si>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</si>
  <si>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</si>
  <si>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</si>
  <si>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</si>
  <si>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</si>
  <si>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</si>
  <si>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</si>
  <si>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</si>
  <si>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</si>
  <si>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</si>
  <si>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</si>
  <si>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</si>
  <si>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</si>
  <si>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</si>
  <si>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</si>
  <si>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</si>
  <si>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</si>
  <si>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</si>
  <si>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</si>
  <si>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</si>
  <si>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</si>
  <si>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</si>
  <si>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</si>
  <si>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</si>
  <si>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</si>
  <si>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</si>
  <si>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</si>
  <si>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</si>
  <si>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</si>
  <si>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</si>
  <si>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</si>
  <si>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</si>
  <si>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</si>
  <si>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</si>
  <si>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</si>
  <si>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</si>
  <si>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</si>
  <si>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</si>
  <si>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</si>
  <si>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</si>
  <si>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</si>
  <si>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</si>
  <si>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</si>
  <si>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</si>
  <si>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</si>
  <si>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</si>
  <si>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</si>
  <si>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</si>
  <si>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</si>
  <si>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</si>
  <si>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</si>
  <si>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</si>
  <si>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</si>
  <si>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</si>
  <si>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</si>
  <si>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</si>
  <si>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</si>
  <si>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</si>
  <si>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</si>
  <si>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</si>
  <si>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</si>
  <si>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</si>
  <si>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</si>
  <si>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</si>
  <si>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</si>
  <si>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</si>
  <si>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</si>
  <si>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</si>
  <si>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</si>
  <si>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</si>
  <si>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</si>
  <si>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</si>
  <si>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</si>
  <si>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</si>
  <si>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</si>
  <si>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</si>
  <si>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</si>
  <si>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</si>
  <si>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</si>
  <si>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</si>
  <si>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</si>
  <si>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</si>
  <si>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</si>
  <si>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</si>
  <si>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</si>
  <si>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</si>
  <si>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</si>
  <si>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</si>
  <si>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</si>
  <si>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</si>
  <si>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</si>
  <si>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</si>
  <si>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</si>
  <si>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</si>
  <si>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</si>
  <si>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</si>
  <si>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</si>
  <si>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</si>
  <si>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</si>
  <si>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</si>
  <si>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</si>
  <si>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</si>
  <si>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</si>
  <si>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</si>
  <si>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</si>
  <si>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</si>
  <si>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</si>
  <si>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</si>
  <si>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</si>
  <si>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</si>
  <si>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</si>
  <si>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</si>
  <si>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</si>
  <si>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</si>
  <si>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</si>
  <si>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</si>
  <si>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</si>
  <si>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</si>
  <si>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</si>
  <si>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</si>
  <si>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</si>
  <si>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</si>
  <si>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</si>
  <si>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</si>
  <si>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</si>
  <si>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</si>
  <si>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</si>
  <si>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</si>
  <si>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</si>
  <si>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</si>
  <si>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</si>
  <si>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</si>
  <si>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</si>
  <si>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</si>
  <si>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</si>
  <si>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</si>
  <si>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</si>
  <si>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</si>
  <si>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</si>
  <si>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</si>
  <si>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</si>
  <si>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</si>
  <si>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</si>
  <si>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</si>
  <si>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</si>
  <si>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</si>
  <si>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</si>
  <si>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</si>
  <si>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</si>
  <si>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</si>
  <si>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</si>
  <si>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</si>
  <si>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</si>
  <si>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</si>
  <si>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</si>
  <si>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</si>
  <si>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</si>
  <si>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</si>
  <si>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</si>
  <si>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</si>
  <si>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</si>
  <si>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</si>
  <si>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</si>
  <si>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</si>
  <si>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</si>
  <si>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</si>
  <si>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</si>
  <si>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</si>
  <si>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</si>
  <si>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</si>
  <si>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</si>
  <si>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</si>
  <si>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</si>
  <si>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</si>
  <si>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</si>
  <si>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</si>
  <si>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</si>
  <si>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</si>
  <si>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</si>
  <si>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</si>
  <si>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</si>
  <si>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</si>
  <si>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</si>
  <si>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</si>
  <si>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</si>
  <si>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</si>
  <si>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</si>
  <si>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</si>
  <si>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</si>
  <si>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</si>
  <si>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</si>
  <si>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</si>
  <si>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</si>
  <si>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</si>
  <si>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</si>
  <si>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</si>
  <si>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</si>
  <si>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</si>
  <si>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</si>
  <si>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</si>
  <si>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</si>
  <si>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</si>
  <si>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</si>
  <si>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</si>
  <si>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</si>
  <si>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</si>
  <si>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</si>
  <si>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</si>
  <si>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</si>
  <si>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</si>
  <si>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</si>
  <si>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</si>
  <si>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</si>
  <si>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</si>
  <si>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</si>
  <si>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</si>
  <si>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</si>
  <si>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</si>
  <si>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</si>
  <si>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</si>
  <si>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</si>
  <si>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</si>
  <si>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</si>
  <si>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</si>
  <si>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</si>
  <si>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</si>
  <si>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</si>
  <si>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</si>
  <si>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</si>
  <si>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</si>
  <si>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</si>
  <si>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</si>
  <si>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</si>
  <si>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</si>
  <si>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</si>
  <si>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</si>
  <si>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</si>
  <si>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</si>
  <si>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</si>
  <si>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</si>
  <si>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</si>
  <si>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</si>
  <si>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</si>
  <si>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</si>
  <si>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</si>
  <si>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</si>
  <si>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</si>
  <si>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</si>
  <si>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</si>
  <si>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</si>
  <si>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</si>
  <si>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</si>
  <si>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</si>
  <si>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</si>
  <si>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</si>
  <si>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</si>
  <si>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</si>
  <si>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</si>
  <si>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</si>
  <si>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</si>
  <si>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</si>
  <si>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</si>
  <si>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</si>
  <si>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</si>
  <si>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</si>
  <si>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</si>
  <si>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</si>
  <si>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</si>
  <si>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</si>
  <si>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</si>
  <si>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</si>
  <si>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</si>
  <si>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</si>
  <si>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</si>
  <si>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</si>
  <si>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</si>
  <si>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</si>
  <si>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</si>
  <si>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</si>
  <si>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</si>
  <si>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</si>
  <si>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</si>
  <si>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</si>
  <si>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</si>
  <si>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</si>
  <si>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</si>
  <si>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</si>
  <si>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</si>
  <si>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</si>
  <si>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</si>
  <si>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</si>
  <si>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</si>
  <si>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</si>
  <si>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</si>
  <si>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</si>
  <si>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</si>
  <si>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</si>
  <si>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</si>
  <si>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</si>
  <si>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</si>
  <si>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</si>
  <si>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</si>
  <si>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</si>
  <si>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</si>
  <si>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</si>
  <si>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</si>
  <si>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</si>
  <si>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</si>
  <si>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</si>
  <si>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</si>
  <si>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</si>
  <si>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</si>
  <si>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</si>
  <si>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</si>
  <si>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</si>
  <si>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</si>
  <si>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</si>
  <si>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</si>
  <si>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</si>
  <si>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</si>
  <si>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</si>
  <si>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</si>
  <si>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</si>
  <si>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</si>
  <si>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</si>
  <si>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</si>
  <si>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</si>
  <si>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</si>
  <si>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</si>
  <si>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</si>
  <si>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</si>
  <si>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</si>
  <si>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</si>
  <si>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</si>
  <si>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</si>
  <si>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</si>
  <si>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</si>
  <si>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</si>
  <si>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</si>
  <si>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</si>
  <si>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</si>
  <si>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</si>
  <si>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</si>
  <si>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</si>
  <si>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</si>
  <si>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</si>
  <si>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</si>
  <si>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</si>
  <si>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</si>
  <si>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</si>
  <si>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</si>
  <si>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</si>
  <si>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</si>
  <si>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</si>
  <si>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</si>
  <si>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</si>
  <si>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</si>
  <si>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</si>
  <si>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</si>
  <si>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</si>
  <si>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</si>
  <si>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</si>
  <si>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</si>
  <si>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</si>
  <si>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</si>
  <si>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</si>
  <si>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</si>
  <si>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</si>
  <si>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</si>
  <si>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</si>
  <si>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</si>
  <si>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</si>
  <si>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</si>
  <si>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</si>
  <si>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</si>
  <si>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</si>
  <si>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</si>
  <si>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</si>
  <si>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</si>
  <si>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</si>
  <si>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</si>
  <si>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</si>
  <si>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</si>
  <si>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</si>
  <si>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</si>
  <si>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</si>
  <si>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</si>
  <si>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</si>
  <si>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</si>
  <si>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</si>
  <si>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</si>
  <si>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</si>
  <si>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</si>
  <si>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</si>
  <si>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</si>
  <si>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</si>
  <si>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</si>
  <si>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</si>
  <si>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</si>
  <si>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</si>
  <si>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</si>
  <si>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</si>
  <si>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</si>
  <si>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</si>
  <si>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</si>
  <si>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</si>
  <si>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</si>
  <si>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</si>
  <si>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</si>
  <si>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</si>
  <si>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</si>
  <si>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</si>
  <si>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</si>
  <si>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</si>
  <si>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</si>
  <si>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</si>
  <si>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</si>
  <si>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</si>
  <si>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</si>
  <si>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</si>
  <si>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</si>
  <si>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</si>
  <si>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</si>
  <si>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</si>
  <si>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</si>
  <si>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</si>
  <si>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</si>
  <si>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</si>
  <si>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</si>
  <si>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</si>
  <si>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</si>
  <si>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</si>
  <si>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</si>
  <si>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</si>
  <si>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</si>
  <si>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</si>
  <si>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</si>
  <si>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</si>
  <si>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</si>
  <si>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</si>
  <si>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</si>
  <si>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</si>
  <si>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</si>
  <si>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</si>
  <si>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</si>
  <si>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</si>
  <si>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</si>
  <si>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</si>
  <si>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</si>
  <si>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</si>
  <si>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</si>
  <si>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</si>
  <si>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</si>
  <si>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</si>
  <si>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</si>
  <si>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</si>
  <si>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</si>
  <si>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</si>
  <si>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</si>
  <si>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</si>
  <si>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</si>
  <si>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</si>
  <si>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</si>
  <si>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</si>
  <si>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</si>
  <si>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</si>
  <si>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</si>
  <si>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</si>
  <si>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</si>
  <si>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</si>
  <si>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</si>
  <si>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</si>
  <si>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</si>
  <si>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</si>
  <si>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</si>
  <si>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</si>
  <si>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</si>
  <si>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</si>
  <si>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</si>
  <si>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</si>
  <si>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</si>
  <si>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</si>
  <si>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</si>
  <si>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</si>
  <si>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</si>
  <si>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</si>
  <si>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</si>
  <si>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</si>
  <si>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</si>
  <si>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</si>
  <si>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</si>
  <si>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</si>
  <si>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</si>
  <si>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</si>
  <si>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</si>
  <si>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</si>
  <si>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</si>
  <si>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</si>
  <si>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</si>
  <si>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</si>
  <si>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</si>
  <si>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</si>
  <si>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</si>
  <si>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</si>
  <si>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</si>
  <si>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</si>
  <si>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</si>
  <si>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</si>
  <si>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</si>
  <si>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</si>
  <si>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</si>
  <si>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</si>
  <si>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</si>
  <si>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</si>
  <si>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</si>
  <si>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</si>
  <si>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</si>
  <si>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</si>
  <si>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</si>
  <si>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</si>
  <si>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</si>
  <si>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</si>
  <si>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</si>
  <si>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</si>
  <si>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</si>
  <si>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</si>
  <si>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</si>
  <si>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</si>
  <si>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</si>
  <si>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</si>
  <si>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</si>
  <si>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</si>
  <si>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</si>
  <si>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</si>
  <si>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</si>
  <si>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</si>
  <si>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</si>
  <si>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</si>
  <si>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</si>
  <si>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</si>
  <si>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</si>
  <si>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</si>
  <si>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</si>
  <si>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</si>
  <si>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</si>
  <si>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</si>
  <si>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</si>
  <si>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</si>
  <si>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</si>
  <si>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</si>
  <si>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</si>
  <si>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</si>
  <si>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</si>
  <si>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</si>
  <si>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</si>
  <si>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</si>
  <si>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</si>
  <si>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</si>
  <si>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</si>
  <si>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</si>
  <si>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</si>
  <si>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</si>
  <si>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</si>
  <si>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</si>
  <si>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</si>
  <si>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</si>
  <si>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</si>
  <si>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</si>
  <si>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</si>
  <si>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</si>
  <si>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</si>
  <si>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</si>
  <si>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</si>
  <si>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</si>
  <si>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</si>
  <si>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</si>
  <si>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</si>
  <si>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</si>
  <si>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</si>
  <si>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</si>
  <si>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</si>
  <si>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</si>
  <si>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</si>
  <si>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</si>
  <si>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</si>
  <si>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</si>
  <si>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</si>
  <si>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</si>
  <si>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</si>
  <si>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</si>
  <si>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</si>
  <si>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</si>
  <si>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</si>
  <si>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</si>
  <si>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</si>
  <si>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</si>
  <si>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</si>
  <si>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</si>
  <si>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</si>
  <si>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</si>
  <si>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</si>
  <si>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</si>
  <si>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</si>
  <si>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</si>
  <si>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</si>
  <si>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</si>
  <si>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</si>
  <si>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</si>
  <si>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</si>
  <si>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</si>
  <si>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</si>
  <si>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</si>
  <si>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</si>
  <si>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</si>
  <si>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</si>
  <si>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</si>
  <si>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</si>
  <si>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</si>
  <si>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</si>
  <si>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</si>
  <si>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</si>
  <si>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</si>
  <si>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</si>
  <si>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</si>
  <si>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</si>
  <si>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</si>
  <si>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</si>
  <si>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</si>
  <si>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</si>
  <si>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</si>
  <si>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</si>
  <si>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</si>
  <si>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</si>
  <si>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</si>
  <si>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</si>
  <si>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</si>
  <si>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</si>
  <si>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</si>
  <si>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</si>
  <si>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</si>
  <si>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</si>
  <si>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</si>
  <si>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</si>
  <si>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</si>
  <si>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</si>
  <si>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</si>
  <si>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</si>
  <si>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</si>
  <si>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</si>
  <si>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</si>
  <si>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</si>
  <si>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</si>
  <si>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</si>
  <si>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</si>
  <si>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</si>
  <si>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</si>
  <si>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</si>
  <si>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</si>
  <si>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</si>
  <si>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</si>
  <si>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</si>
  <si>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</si>
  <si>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</si>
  <si>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</si>
  <si>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</si>
  <si>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</si>
  <si>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</si>
  <si>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</si>
  <si>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</si>
  <si>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</si>
  <si>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</si>
  <si>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</si>
  <si>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</si>
  <si>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</si>
  <si>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</si>
  <si>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</si>
  <si>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</si>
  <si>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</si>
  <si>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</si>
  <si>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</si>
  <si>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</si>
  <si>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</si>
  <si>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</si>
  <si>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</si>
  <si>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</si>
  <si>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</si>
  <si>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</si>
  <si>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</si>
  <si>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</si>
  <si>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</si>
  <si>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</si>
  <si>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</si>
  <si>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</si>
  <si>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</si>
  <si>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</si>
  <si>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</si>
  <si>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</si>
  <si>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</si>
  <si>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</si>
  <si>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</si>
  <si>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</si>
  <si>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</si>
  <si>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</si>
  <si>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</si>
  <si>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</si>
  <si>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</si>
  <si>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</si>
  <si>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</si>
  <si>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</si>
  <si>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</si>
  <si>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</si>
  <si>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</si>
  <si>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</si>
  <si>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</si>
  <si>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</si>
  <si>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</si>
  <si>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</si>
  <si>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</si>
  <si>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</si>
  <si>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</si>
  <si>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</si>
  <si>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</si>
  <si>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</si>
  <si>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</si>
  <si>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</si>
  <si>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</si>
  <si>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</si>
  <si>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</si>
  <si>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</si>
  <si>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</si>
  <si>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</si>
  <si>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</si>
  <si>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</si>
  <si>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</si>
  <si>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</si>
  <si>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</si>
  <si>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</si>
  <si>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</si>
  <si>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</si>
  <si>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</si>
  <si>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</si>
  <si>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</si>
  <si>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</si>
  <si>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</si>
  <si>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</si>
  <si>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</si>
  <si>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</si>
  <si>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</si>
  <si>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</si>
  <si>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</si>
  <si>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</si>
  <si>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</si>
  <si>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</si>
  <si>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</si>
  <si>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</si>
  <si>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</si>
  <si>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</si>
  <si>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</si>
  <si>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</si>
  <si>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</si>
  <si>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</si>
  <si>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</si>
  <si>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</si>
  <si>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</si>
  <si>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</si>
  <si>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</si>
  <si>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</si>
  <si>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</si>
  <si>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</si>
  <si>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</si>
  <si>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</si>
  <si>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</si>
  <si>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</si>
  <si>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</si>
  <si>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</si>
  <si>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</si>
  <si>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</si>
  <si>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</si>
  <si>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</si>
  <si>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</si>
  <si>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</si>
  <si>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</si>
  <si>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</si>
  <si>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</si>
  <si>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</si>
  <si>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</si>
  <si>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</si>
  <si>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</si>
  <si>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</si>
  <si>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</si>
  <si>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</si>
  <si>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</si>
  <si>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</si>
  <si>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</si>
  <si>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</si>
  <si>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</si>
  <si>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</si>
  <si>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</si>
  <si>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</si>
  <si>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</si>
  <si>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</si>
  <si>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</si>
  <si>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</si>
  <si>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</si>
  <si>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</si>
  <si>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</si>
  <si>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</si>
  <si>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</si>
  <si>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</si>
  <si>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</si>
  <si>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</si>
  <si>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</si>
  <si>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</si>
  <si>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</si>
  <si>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</si>
  <si>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</si>
  <si>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</si>
  <si>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</si>
  <si>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</si>
  <si>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</si>
  <si>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</si>
  <si>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</si>
  <si>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</si>
  <si>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</si>
  <si>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</si>
  <si>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</si>
  <si>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</si>
  <si>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</si>
  <si>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</si>
  <si>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</si>
  <si>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</si>
  <si>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</si>
  <si>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</si>
  <si>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</si>
  <si>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</si>
  <si>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</si>
  <si>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</si>
  <si>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</si>
  <si>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</si>
  <si>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</si>
  <si>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</si>
  <si>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</si>
  <si>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</si>
  <si>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</si>
  <si>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</si>
  <si>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</si>
  <si>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</si>
  <si>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</si>
  <si>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</si>
  <si>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</si>
  <si>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</si>
  <si>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</si>
  <si>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</si>
  <si>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</si>
  <si>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</si>
  <si>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</si>
  <si>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</si>
  <si>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</si>
  <si>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</si>
  <si>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</si>
  <si>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</si>
  <si>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</si>
  <si>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</si>
  <si>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</si>
  <si>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</si>
  <si>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</si>
  <si>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</si>
  <si>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</si>
  <si>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</si>
  <si>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</si>
  <si>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</si>
  <si>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</si>
  <si>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</si>
  <si>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</si>
  <si>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</si>
  <si>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</si>
  <si>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</si>
  <si>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</si>
  <si>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</si>
  <si>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</si>
  <si>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</si>
  <si>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</si>
  <si>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</si>
  <si>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</si>
  <si>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</si>
  <si>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</si>
  <si>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</si>
  <si>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</si>
  <si>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</si>
  <si>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</si>
  <si>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</si>
  <si>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</si>
  <si>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</si>
  <si>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</si>
  <si>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</si>
  <si>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</si>
  <si>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</si>
  <si>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</si>
  <si>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</si>
  <si>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</si>
  <si>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</si>
  <si>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</si>
  <si>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</si>
  <si>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</si>
  <si>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</si>
  <si>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</si>
  <si>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</si>
  <si>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</si>
  <si>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</si>
  <si>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</si>
  <si>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</si>
  <si>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</si>
  <si>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</si>
  <si>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</si>
  <si>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</si>
  <si>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</si>
  <si>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</si>
  <si>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</si>
  <si>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</si>
  <si>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</si>
  <si>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</si>
  <si>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</si>
  <si>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</si>
  <si>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</si>
  <si>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</si>
  <si>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</si>
  <si>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</si>
  <si>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</si>
  <si>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</si>
  <si>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</si>
  <si>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</si>
  <si>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</si>
  <si>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</si>
  <si>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</si>
  <si>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</si>
  <si>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</si>
  <si>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</si>
  <si>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</si>
  <si>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</si>
  <si>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</si>
  <si>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</si>
  <si>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</si>
  <si>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</si>
  <si>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</si>
  <si>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</si>
  <si>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</si>
  <si>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</si>
  <si>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</si>
  <si>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</si>
  <si>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</si>
  <si>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</si>
  <si>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</si>
  <si>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</si>
  <si>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</si>
  <si>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</si>
  <si>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</si>
  <si>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</si>
  <si>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</si>
  <si>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</si>
  <si>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</si>
  <si>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</si>
  <si>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</si>
  <si>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</si>
  <si>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</si>
  <si>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</si>
  <si>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</si>
  <si>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</si>
  <si>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</si>
  <si>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</si>
  <si>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</si>
  <si>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</si>
  <si>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</si>
  <si>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</si>
  <si>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</si>
  <si>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</si>
  <si>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</si>
  <si>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</si>
  <si>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</si>
  <si>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</si>
  <si>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</si>
  <si>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</si>
  <si>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</si>
  <si>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</si>
  <si>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</si>
  <si>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</si>
  <si>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</si>
  <si>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</si>
  <si>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</si>
  <si>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</si>
  <si>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</si>
  <si>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</si>
  <si>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</si>
  <si>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</si>
  <si>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</si>
  <si>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</si>
  <si>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</si>
  <si>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</si>
  <si>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</si>
  <si>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</si>
  <si>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</si>
  <si>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</si>
  <si>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</si>
  <si>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</si>
  <si>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</si>
  <si>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</si>
  <si>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</si>
  <si>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</si>
  <si>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</si>
  <si>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</si>
  <si>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</si>
  <si>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</si>
  <si>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</si>
  <si>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</si>
  <si>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</si>
  <si>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</si>
  <si>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</si>
  <si>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</si>
  <si>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</si>
  <si>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</si>
  <si>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</si>
  <si>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</si>
  <si>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</si>
  <si>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</si>
  <si>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</si>
  <si>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</si>
  <si>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</si>
  <si>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</si>
  <si>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</si>
  <si>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</si>
  <si>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</si>
  <si>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</si>
  <si>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</si>
  <si>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</si>
  <si>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</si>
  <si>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</si>
  <si>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</si>
  <si>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</si>
  <si>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</si>
  <si>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</si>
  <si>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</si>
  <si>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</si>
  <si>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</si>
  <si>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</si>
  <si>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</si>
  <si>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</si>
  <si>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</si>
  <si>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</si>
  <si>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</si>
  <si>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</si>
  <si>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</si>
  <si>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</si>
  <si>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</si>
  <si>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</si>
  <si>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</si>
  <si>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</si>
  <si>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</si>
  <si>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</si>
  <si>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</si>
  <si>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</si>
  <si>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</si>
  <si>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</si>
  <si>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</si>
  <si>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</si>
  <si>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</si>
  <si>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</si>
  <si>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</si>
  <si>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</si>
  <si>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</si>
  <si>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</si>
  <si>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</si>
  <si>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</si>
  <si>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</si>
  <si>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</si>
  <si>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</si>
  <si>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</si>
  <si>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</si>
  <si>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</si>
  <si>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</si>
  <si>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</si>
  <si>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</si>
  <si>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</si>
  <si>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</si>
  <si>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</si>
  <si>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</si>
  <si>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</si>
  <si>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</si>
  <si>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</si>
  <si>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</si>
  <si>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</si>
  <si>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</si>
  <si>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</si>
  <si>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</si>
  <si>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</si>
  <si>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</si>
  <si>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</si>
  <si>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</si>
  <si>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</si>
  <si>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</si>
  <si>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</si>
  <si>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</si>
  <si>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</si>
  <si>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</si>
  <si>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</si>
  <si>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</si>
  <si>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</si>
  <si>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</si>
  <si>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</si>
  <si>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</si>
  <si>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</si>
  <si>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</si>
  <si>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</si>
  <si>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</si>
  <si>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</si>
  <si>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</si>
  <si>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</si>
  <si>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</si>
  <si>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</si>
  <si>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</si>
  <si>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</si>
  <si>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</si>
  <si>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</si>
  <si>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</si>
  <si>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</si>
  <si>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</si>
  <si>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</si>
  <si>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</si>
  <si>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</si>
  <si>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</si>
  <si>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</si>
  <si>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</si>
  <si>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</si>
  <si>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</si>
  <si>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</si>
  <si>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</si>
  <si>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</si>
  <si>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</si>
  <si>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</si>
  <si>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</si>
  <si>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</si>
  <si>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</si>
  <si>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</si>
  <si>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</si>
  <si>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</si>
  <si>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</si>
  <si>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</si>
  <si>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</si>
  <si>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</si>
  <si>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</si>
  <si>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</si>
  <si>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</si>
  <si>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</si>
  <si>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</si>
  <si>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</si>
  <si>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</si>
  <si>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</si>
  <si>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</si>
  <si>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</si>
  <si>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</si>
  <si>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</si>
  <si>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</si>
  <si>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</si>
  <si>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</si>
  <si>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</si>
  <si>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</si>
  <si>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</si>
  <si>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</si>
  <si>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</si>
  <si>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</si>
  <si>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</si>
  <si>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</si>
  <si>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</si>
  <si>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</si>
  <si>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</si>
  <si>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</si>
  <si>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</si>
  <si>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</si>
  <si>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</si>
  <si>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</si>
  <si>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</si>
  <si>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</si>
  <si>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</si>
  <si>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</si>
  <si>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</si>
  <si>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</si>
  <si>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</si>
  <si>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</si>
  <si>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</si>
  <si>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</si>
  <si>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</si>
  <si>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</si>
  <si>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</si>
  <si>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</si>
  <si>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</si>
  <si>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</si>
  <si>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</si>
  <si>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</si>
  <si>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</si>
  <si>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</si>
  <si>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</si>
  <si>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</si>
  <si>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</si>
  <si>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</si>
  <si>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</si>
  <si>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</si>
  <si>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</si>
  <si>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</si>
  <si>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</si>
  <si>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</si>
  <si>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</si>
  <si>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</si>
  <si>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</si>
  <si>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</si>
  <si>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</si>
  <si>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</si>
  <si>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</si>
  <si>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</si>
  <si>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</si>
  <si>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</si>
  <si>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</si>
  <si>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</si>
  <si>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</si>
  <si>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</si>
  <si>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</si>
  <si>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</si>
  <si>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</si>
  <si>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</si>
  <si>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</si>
  <si>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</si>
  <si>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</si>
  <si>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</si>
  <si>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</si>
  <si>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</si>
  <si>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</si>
  <si>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</si>
  <si>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</si>
  <si>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</si>
  <si>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</si>
  <si>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</si>
  <si>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</si>
  <si>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</si>
  <si>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</si>
  <si>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</si>
  <si>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</si>
  <si>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</si>
  <si>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</si>
  <si>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</si>
  <si>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</si>
  <si>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</si>
  <si>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</si>
  <si>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</si>
  <si>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</si>
  <si>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</si>
  <si>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</si>
  <si>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</si>
  <si>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</si>
  <si>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</si>
  <si>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</si>
  <si>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</si>
  <si>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</si>
  <si>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</si>
  <si>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</si>
  <si>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</si>
  <si>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</si>
  <si>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</si>
  <si>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</si>
  <si>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</si>
  <si>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</si>
  <si>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</si>
  <si>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</si>
  <si>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</si>
  <si>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</si>
  <si>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</si>
  <si>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</si>
  <si>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</si>
  <si>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</si>
  <si>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</si>
  <si>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</si>
  <si>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</si>
  <si>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</si>
  <si>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</si>
  <si>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</si>
  <si>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</si>
  <si>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</si>
  <si>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</si>
  <si>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</si>
  <si>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</si>
  <si>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</si>
  <si>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</si>
  <si>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</si>
  <si>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</si>
  <si>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</si>
  <si>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</si>
  <si>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</si>
  <si>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</si>
  <si>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</si>
  <si>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</si>
  <si>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</si>
  <si>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</si>
  <si>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</si>
  <si>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</si>
  <si>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</si>
  <si>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</si>
  <si>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</si>
  <si>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</si>
  <si>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</si>
  <si>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</si>
  <si>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</si>
  <si>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</si>
  <si>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</si>
  <si>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</si>
  <si>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</si>
  <si>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</si>
  <si>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</si>
  <si>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</si>
  <si>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</si>
  <si>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</si>
  <si>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</si>
  <si>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</si>
  <si>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</si>
  <si>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</si>
  <si>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</si>
  <si>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</si>
  <si>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</si>
  <si>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</si>
  <si>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</si>
  <si>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</si>
  <si>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</si>
  <si>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</si>
  <si>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</si>
  <si>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</si>
  <si>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</si>
  <si>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</si>
  <si>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</si>
  <si>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</si>
  <si>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</si>
  <si>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</si>
  <si>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</si>
  <si>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</si>
  <si>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</si>
  <si>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</si>
  <si>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</si>
  <si>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</si>
  <si>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</si>
  <si>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</si>
  <si>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</si>
  <si>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</si>
  <si>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</si>
  <si>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</si>
  <si>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</si>
  <si>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</si>
  <si>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</si>
  <si>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</si>
  <si>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</si>
  <si>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</si>
  <si>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</si>
  <si>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</si>
  <si>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</si>
  <si>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</si>
  <si>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</si>
  <si>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</si>
  <si>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</si>
  <si>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</si>
  <si>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</si>
  <si>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</si>
  <si>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</si>
  <si>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</si>
  <si>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</si>
  <si>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</si>
  <si>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</si>
  <si>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</si>
  <si>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</si>
  <si>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</si>
  <si>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</si>
  <si>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</si>
  <si>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</si>
  <si>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</si>
  <si>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</si>
  <si>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</si>
  <si>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</si>
  <si>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</si>
  <si>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</si>
  <si>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</si>
  <si>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</si>
  <si>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</si>
  <si>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</si>
  <si>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</si>
  <si>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</si>
  <si>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</si>
  <si>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</si>
  <si>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</si>
  <si>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</si>
  <si>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</si>
  <si>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</si>
  <si>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</si>
  <si>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</si>
  <si>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</si>
  <si>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</si>
  <si>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</si>
  <si>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</si>
  <si>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</si>
  <si>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</si>
  <si>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</si>
  <si>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</si>
  <si>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</si>
  <si>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</si>
  <si>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</si>
  <si>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</si>
  <si>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</si>
  <si>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</si>
  <si>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</si>
  <si>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</si>
  <si>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</si>
  <si>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</si>
  <si>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</si>
  <si>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</si>
  <si>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</si>
  <si>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</si>
  <si>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</si>
  <si>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</si>
  <si>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</si>
  <si>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</si>
  <si>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</si>
  <si>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</si>
  <si>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</si>
  <si>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</si>
  <si>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</si>
  <si>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</si>
  <si>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</si>
  <si>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</si>
  <si>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</si>
  <si>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</si>
  <si>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</si>
  <si>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</si>
  <si>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</si>
  <si>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</si>
  <si>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</si>
  <si>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</si>
  <si>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</si>
  <si>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</si>
  <si>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</si>
  <si>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</si>
  <si>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</si>
  <si>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</si>
  <si>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</si>
  <si>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</si>
  <si>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</si>
  <si>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</si>
  <si>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</si>
  <si>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</si>
  <si>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</si>
  <si>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</si>
  <si>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</si>
  <si>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</si>
  <si>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</si>
  <si>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</si>
  <si>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</si>
  <si>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</si>
  <si>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</si>
  <si>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</si>
  <si>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</si>
  <si>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</si>
  <si>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</si>
  <si>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</si>
  <si>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</si>
  <si>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</si>
  <si>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</si>
  <si>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</si>
  <si>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</si>
  <si>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</si>
  <si>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</si>
  <si>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</si>
  <si>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</si>
  <si>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</si>
  <si>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</si>
  <si>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</si>
  <si>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</si>
  <si>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</si>
  <si>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</si>
  <si>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</si>
  <si>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</si>
  <si>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</si>
  <si>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</si>
  <si>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</si>
  <si>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</si>
  <si>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</si>
  <si>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</si>
  <si>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</si>
  <si>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</si>
  <si>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</si>
  <si>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</si>
  <si>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</si>
  <si>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</si>
  <si>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</si>
  <si>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</si>
  <si>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</si>
  <si>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</si>
  <si>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</si>
  <si>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</si>
  <si>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</si>
  <si>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</si>
  <si>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</si>
  <si>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</si>
  <si>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</si>
  <si>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</si>
  <si>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</si>
  <si>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</si>
  <si>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</si>
  <si>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</si>
  <si>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</si>
  <si>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</si>
  <si>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</si>
  <si>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</si>
  <si>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</si>
  <si>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</si>
  <si>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</si>
  <si>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</si>
  <si>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</si>
  <si>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</si>
  <si>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</si>
  <si>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</si>
  <si>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</si>
  <si>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</si>
  <si>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</si>
  <si>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</si>
  <si>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</si>
  <si>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</si>
  <si>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</si>
  <si>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</si>
  <si>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</si>
  <si>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</si>
  <si>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</si>
  <si>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</si>
  <si>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</si>
  <si>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</si>
  <si>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</si>
  <si>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</si>
  <si>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</si>
  <si>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</si>
  <si>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</si>
  <si>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</si>
  <si>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</si>
  <si>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</si>
  <si>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</si>
  <si>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</si>
  <si>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</si>
  <si>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</si>
  <si>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</si>
  <si>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</si>
  <si>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</si>
  <si>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</si>
  <si>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</si>
  <si>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</si>
  <si>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</si>
  <si>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</si>
  <si>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</si>
  <si>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</si>
  <si>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</si>
  <si>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</si>
  <si>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</si>
  <si>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</si>
  <si>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</si>
  <si>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</si>
  <si>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</si>
  <si>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</si>
  <si>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</si>
  <si>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</si>
  <si>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</si>
  <si>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</si>
  <si>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</si>
  <si>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</si>
  <si>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</si>
  <si>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</si>
  <si>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</si>
  <si>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</si>
  <si>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</si>
  <si>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</si>
  <si>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</si>
  <si>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</si>
  <si>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</si>
  <si>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</si>
  <si>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</si>
  <si>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</si>
  <si>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</si>
  <si>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</si>
  <si>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</si>
  <si>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</si>
  <si>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</si>
  <si>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</si>
  <si>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</si>
  <si>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</si>
  <si>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</si>
  <si>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</si>
  <si>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</si>
  <si>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</si>
  <si>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</si>
  <si>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</si>
  <si>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</si>
  <si>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</si>
  <si>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</si>
  <si>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</si>
  <si>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</si>
  <si>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</si>
  <si>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</si>
  <si>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</si>
  <si>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</si>
  <si>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</si>
  <si>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</si>
  <si>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</si>
  <si>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</si>
  <si>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</si>
  <si>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</si>
  <si>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</si>
  <si>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</si>
  <si>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</si>
  <si>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</si>
  <si>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</si>
  <si>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</si>
  <si>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</si>
  <si>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</si>
  <si>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</si>
  <si>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</si>
  <si>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</si>
  <si>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</si>
  <si>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</si>
  <si>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</si>
  <si>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</si>
  <si>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</si>
  <si>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</si>
  <si>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</si>
  <si>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</si>
  <si>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</si>
  <si>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</si>
  <si>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</si>
  <si>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</si>
  <si>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</si>
  <si>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</si>
  <si>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</si>
  <si>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</si>
  <si>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</si>
  <si>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</si>
  <si>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</si>
  <si>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</si>
  <si>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</si>
  <si>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</si>
  <si>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</si>
  <si>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</si>
  <si>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</si>
  <si>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</si>
  <si>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</si>
  <si>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</si>
  <si>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</si>
  <si>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</si>
  <si>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</si>
  <si>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</si>
  <si>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</si>
  <si>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</si>
  <si>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</si>
  <si>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</si>
  <si>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</si>
  <si>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</si>
  <si>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</si>
  <si>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</si>
  <si>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</si>
  <si>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</si>
  <si>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</si>
  <si>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</si>
  <si>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</si>
  <si>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</si>
  <si>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</si>
  <si>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</si>
  <si>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</si>
  <si>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</si>
  <si>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</si>
  <si>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</si>
  <si>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</si>
  <si>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</si>
  <si>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</si>
  <si>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</si>
  <si>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</si>
  <si>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</si>
  <si>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</si>
  <si>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</si>
  <si>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</si>
  <si>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</si>
  <si>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</si>
  <si>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</si>
  <si>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</si>
  <si>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</si>
  <si>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</si>
  <si>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</si>
  <si>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</si>
  <si>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</si>
  <si>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</si>
  <si>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</si>
  <si>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</si>
  <si>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</si>
  <si>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</si>
  <si>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</si>
  <si>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</si>
  <si>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</si>
  <si>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</si>
  <si>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</si>
  <si>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</si>
  <si>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</si>
  <si>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</si>
  <si>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</si>
  <si>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</si>
  <si>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</si>
  <si>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</si>
  <si>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</si>
  <si>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</si>
  <si>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</si>
  <si>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</si>
  <si>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</si>
  <si>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</si>
  <si>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</si>
  <si>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</si>
  <si>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</si>
  <si>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</si>
  <si>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</si>
  <si>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</si>
  <si>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</si>
  <si>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</si>
  <si>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</si>
  <si>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</si>
  <si>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</si>
  <si>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</si>
  <si>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</si>
  <si>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</si>
  <si>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</si>
  <si>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</si>
  <si>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</si>
  <si>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</si>
  <si>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</si>
  <si>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</si>
  <si>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</si>
  <si>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</si>
  <si>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</si>
  <si>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</si>
  <si>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</si>
  <si>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</si>
  <si>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</si>
  <si>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</si>
  <si>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</si>
  <si>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</si>
  <si>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</si>
  <si>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</si>
  <si>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</si>
  <si>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</si>
  <si>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</si>
  <si>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</si>
  <si>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</si>
  <si>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</si>
  <si>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</si>
  <si>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</si>
  <si>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</si>
  <si>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</si>
  <si>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</si>
  <si>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</si>
  <si>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</si>
  <si>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</si>
  <si>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</si>
  <si>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</si>
  <si>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</si>
  <si>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</si>
  <si>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</si>
  <si>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</si>
  <si>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</si>
  <si>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</si>
  <si>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</si>
  <si>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</si>
  <si>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</si>
  <si>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</si>
  <si>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</si>
  <si>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</si>
  <si>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</si>
  <si>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</si>
  <si>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</si>
  <si>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</si>
  <si>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</si>
  <si>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</si>
  <si>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</si>
  <si>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</si>
  <si>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</si>
  <si>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</si>
  <si>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</si>
  <si>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</si>
  <si>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</si>
  <si>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</si>
  <si>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</si>
  <si>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</si>
  <si>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</si>
  <si>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</si>
  <si>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</si>
  <si>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</si>
  <si>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</si>
  <si>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</si>
  <si>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</si>
  <si>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</si>
  <si>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</si>
  <si>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</si>
  <si>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</si>
  <si>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</si>
  <si>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</si>
  <si>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</si>
  <si>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</si>
  <si>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</si>
  <si>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</si>
  <si>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</si>
  <si>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</si>
  <si>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</si>
  <si>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</si>
  <si>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</si>
  <si>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</si>
  <si>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</si>
  <si>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</si>
  <si>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</si>
  <si>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</si>
  <si>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</si>
  <si>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</si>
  <si>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</si>
  <si>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</si>
  <si>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</si>
  <si>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</si>
  <si>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</si>
  <si>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</si>
  <si>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</si>
  <si>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</si>
  <si>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</si>
  <si>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</si>
  <si>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</si>
  <si>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</si>
  <si>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</si>
  <si>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</si>
  <si>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</si>
  <si>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</si>
  <si>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</si>
  <si>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</si>
  <si>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</si>
  <si>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</si>
  <si>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</si>
  <si>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</si>
  <si>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</si>
  <si>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</si>
  <si>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</si>
  <si>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</si>
  <si>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</si>
  <si>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</si>
  <si>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</si>
  <si>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</si>
  <si>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</si>
  <si>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</si>
  <si>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</si>
  <si>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</si>
  <si>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</si>
  <si>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</si>
  <si>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</si>
  <si>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</si>
  <si>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</si>
  <si>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</si>
  <si>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</si>
  <si>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</si>
  <si>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</si>
  <si>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</si>
  <si>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</si>
  <si>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</si>
  <si>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</si>
  <si>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</si>
  <si>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</si>
  <si>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</si>
  <si>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</si>
  <si>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</si>
  <si>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</si>
  <si>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</si>
  <si>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</si>
  <si>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</si>
  <si>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</si>
  <si>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</si>
  <si>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</si>
  <si>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</si>
  <si>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</si>
  <si>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</si>
  <si>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</si>
  <si>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</si>
  <si>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</si>
  <si>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</si>
  <si>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</si>
  <si>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</si>
  <si>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</si>
  <si>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</si>
  <si>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</si>
  <si>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</si>
  <si>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</si>
  <si>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</si>
  <si>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</si>
  <si>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</si>
  <si>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</si>
  <si>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</si>
  <si>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</si>
  <si>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</si>
  <si>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</si>
  <si>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</si>
  <si>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</si>
  <si>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</si>
  <si>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</si>
  <si>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</si>
  <si>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</si>
  <si>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</si>
  <si>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</si>
  <si>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</si>
  <si>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</si>
  <si>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</si>
  <si>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</si>
  <si>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</si>
  <si>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</si>
  <si>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</si>
  <si>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</si>
  <si>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</si>
  <si>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</si>
  <si>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</si>
  <si>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</si>
  <si>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</si>
  <si>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</si>
  <si>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</si>
  <si>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</si>
  <si>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</si>
  <si>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</si>
  <si>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</si>
  <si>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</si>
  <si>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</si>
  <si>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</si>
  <si>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</si>
  <si>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</si>
  <si>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</si>
  <si>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</si>
  <si>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</si>
  <si>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</si>
  <si>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</si>
  <si>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</si>
  <si>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</si>
  <si>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</si>
  <si>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</si>
  <si>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</si>
  <si>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</si>
  <si>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</si>
  <si>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</si>
  <si>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</si>
  <si>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</si>
  <si>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</si>
  <si>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</si>
  <si>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</si>
  <si>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</si>
  <si>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</si>
  <si>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</si>
  <si>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</si>
  <si>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</si>
  <si>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</si>
  <si>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</si>
  <si>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</si>
  <si>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</si>
  <si>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</si>
  <si>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</si>
  <si>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</si>
  <si>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</si>
  <si>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</si>
  <si>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</si>
  <si>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</si>
  <si>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</si>
  <si>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</si>
  <si>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</si>
  <si>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</si>
  <si>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</si>
  <si>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</si>
  <si>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</si>
  <si>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</si>
  <si>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</si>
  <si>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</si>
  <si>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</si>
  <si>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</si>
  <si>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</si>
  <si>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</si>
  <si>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</si>
  <si>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</si>
  <si>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</si>
  <si>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</si>
  <si>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</si>
  <si>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</si>
  <si>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</si>
  <si>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</si>
  <si>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</si>
  <si>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</si>
  <si>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</si>
  <si>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</si>
  <si>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</si>
  <si>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</si>
  <si>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</si>
  <si>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</si>
  <si>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</si>
  <si>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</si>
  <si>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</si>
  <si>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</si>
  <si>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</si>
  <si>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</si>
  <si>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</si>
  <si>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</si>
  <si>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</si>
  <si>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</si>
  <si>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</si>
  <si>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</si>
  <si>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</si>
  <si>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</si>
  <si>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</si>
  <si>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</si>
  <si>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</si>
  <si>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</si>
  <si>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</si>
  <si>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</si>
  <si>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</si>
  <si>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</si>
  <si>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</si>
  <si>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</si>
  <si>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</si>
  <si>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</si>
  <si>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</si>
  <si>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</si>
  <si>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</si>
  <si>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</si>
  <si>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</si>
  <si>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</si>
  <si>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</si>
  <si>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</si>
  <si>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</si>
  <si>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</si>
  <si>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</si>
  <si>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</si>
  <si>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</si>
  <si>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</si>
  <si>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</si>
  <si>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</si>
  <si>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</si>
  <si>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</si>
  <si>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</si>
  <si>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</si>
  <si>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</si>
  <si>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</si>
  <si>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</si>
  <si>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</si>
  <si>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</si>
  <si>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</si>
  <si>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</si>
  <si>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</si>
  <si>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</si>
  <si>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</si>
  <si>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</si>
  <si>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</si>
  <si>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</si>
  <si>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</si>
  <si>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</si>
  <si>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</si>
  <si>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</si>
  <si>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</si>
  <si>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</si>
  <si>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</si>
  <si>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</si>
  <si>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</si>
  <si>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</si>
  <si>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</si>
  <si>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</si>
  <si>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</si>
  <si>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</si>
  <si>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</si>
  <si>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</si>
  <si>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</si>
  <si>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</si>
  <si>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</si>
  <si>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</si>
  <si>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</si>
  <si>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</si>
  <si>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</si>
  <si>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</si>
  <si>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</si>
  <si>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</si>
  <si>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</si>
  <si>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</si>
  <si>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</si>
  <si>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</si>
  <si>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</si>
  <si>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</si>
  <si>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</si>
  <si>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</si>
  <si>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</si>
  <si>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</si>
  <si>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</si>
  <si>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</si>
  <si>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</si>
  <si>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</si>
  <si>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</si>
  <si>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</si>
  <si>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</si>
  <si>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</si>
  <si>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</si>
  <si>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</si>
  <si>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</si>
  <si>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</si>
  <si>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</si>
  <si>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</si>
  <si>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</si>
  <si>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</si>
  <si>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</si>
  <si>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</si>
  <si>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</si>
  <si>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</si>
  <si>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</si>
  <si>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</si>
  <si>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</si>
  <si>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</si>
  <si>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</si>
  <si>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</si>
  <si>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</si>
  <si>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</si>
  <si>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</si>
  <si>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</si>
  <si>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</si>
  <si>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</si>
  <si>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</si>
  <si>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</si>
  <si>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</si>
  <si>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</si>
  <si>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</si>
  <si>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</si>
  <si>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</si>
  <si>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</si>
  <si>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</si>
  <si>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</si>
  <si>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</si>
  <si>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</si>
  <si>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</si>
  <si>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</si>
  <si>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</si>
  <si>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</si>
  <si>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</si>
  <si>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</si>
  <si>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</si>
  <si>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</si>
  <si>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</si>
  <si>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</si>
  <si>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</si>
  <si>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</si>
  <si>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</si>
  <si>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</si>
  <si>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</si>
  <si>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</si>
  <si>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</si>
  <si>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</si>
  <si>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</si>
  <si>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</si>
  <si>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</si>
  <si>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</si>
  <si>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</si>
  <si>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</si>
  <si>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</si>
  <si>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</si>
  <si>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</si>
  <si>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</si>
  <si>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</si>
  <si>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</si>
  <si>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</si>
  <si>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</si>
  <si>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</si>
  <si>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</si>
  <si>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</si>
  <si>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</si>
  <si>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</si>
  <si>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</si>
  <si>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</si>
  <si>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</si>
  <si>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</si>
  <si>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</si>
  <si>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</si>
  <si>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</si>
  <si>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</si>
  <si>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</si>
  <si>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</si>
  <si>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</si>
  <si>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</si>
  <si>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</si>
  <si>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</si>
  <si>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</si>
  <si>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</si>
  <si>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</si>
  <si>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</si>
  <si>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</si>
  <si>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</si>
  <si>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</si>
  <si>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</si>
  <si>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</si>
  <si>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</si>
  <si>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</si>
  <si>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</si>
  <si>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</si>
  <si>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</si>
  <si>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</si>
  <si>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</si>
  <si>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</si>
  <si>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</si>
  <si>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</si>
  <si>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</si>
  <si>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</si>
  <si>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</si>
  <si>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</si>
  <si>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</si>
  <si>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</si>
  <si>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</si>
  <si>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</si>
  <si>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</si>
  <si>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</si>
  <si>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</si>
  <si>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</si>
  <si>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</si>
  <si>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</si>
  <si>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</si>
  <si>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</si>
  <si>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</si>
  <si>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</si>
  <si>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</si>
  <si>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</si>
  <si>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</si>
  <si>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</si>
  <si>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</si>
  <si>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</si>
  <si>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</si>
  <si>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</si>
  <si>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</si>
  <si>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</si>
  <si>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</si>
  <si>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</si>
  <si>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</si>
  <si>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</si>
  <si>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</si>
  <si>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</si>
  <si>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</si>
  <si>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</si>
  <si>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</si>
  <si>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</si>
  <si>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</si>
  <si>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</si>
  <si>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</si>
  <si>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</si>
  <si>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</si>
  <si>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</si>
  <si>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</si>
  <si>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</si>
  <si>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</si>
  <si>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</si>
  <si>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</si>
  <si>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</si>
  <si>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</si>
  <si>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</si>
  <si>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</si>
  <si>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</si>
  <si>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</si>
  <si>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</si>
  <si>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</si>
  <si>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</si>
  <si>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</si>
  <si>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</si>
  <si>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</si>
  <si>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</si>
  <si>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</si>
  <si>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</si>
  <si>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</si>
  <si>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</si>
  <si>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</si>
  <si>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</si>
  <si>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</si>
  <si>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</si>
  <si>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</si>
  <si>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</si>
  <si>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</si>
  <si>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</si>
  <si>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</si>
  <si>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</si>
  <si>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</si>
  <si>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</si>
  <si>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</si>
  <si>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</si>
  <si>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</si>
  <si>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</si>
  <si>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</si>
  <si>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</si>
  <si>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</si>
  <si>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</si>
  <si>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</si>
  <si>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</si>
  <si>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</si>
  <si>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</si>
  <si>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</si>
  <si>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</si>
  <si>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</si>
  <si>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</si>
  <si>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</si>
  <si>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</si>
  <si>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</si>
  <si>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</si>
  <si>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</si>
  <si>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</si>
  <si>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</si>
  <si>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</si>
  <si>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</si>
  <si>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</si>
  <si>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</si>
  <si>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</si>
  <si>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</si>
  <si>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</si>
  <si>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</si>
  <si>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</si>
  <si>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</si>
  <si>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</si>
  <si>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</si>
  <si>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</si>
  <si>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</si>
  <si>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</si>
  <si>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</si>
  <si>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</si>
  <si>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</si>
  <si>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</si>
  <si>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</si>
  <si>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</si>
  <si>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</si>
  <si>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</si>
  <si>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</si>
  <si>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</si>
  <si>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</si>
  <si>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</si>
  <si>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</si>
  <si>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</si>
  <si>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</si>
  <si>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</si>
  <si>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</si>
  <si>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</si>
  <si>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</si>
  <si>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</si>
  <si>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</si>
  <si>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</si>
  <si>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</si>
  <si>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</si>
  <si>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</si>
  <si>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</si>
  <si>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</si>
  <si>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</si>
  <si>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</si>
  <si>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</si>
  <si>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</si>
  <si>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</si>
  <si>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</si>
  <si>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</si>
  <si>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</si>
  <si>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</si>
  <si>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</si>
  <si>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</si>
  <si>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</si>
  <si>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</si>
  <si>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</si>
  <si>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</si>
  <si>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</si>
  <si>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</si>
  <si>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</si>
  <si>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</si>
  <si>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</si>
  <si>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</si>
  <si>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</si>
  <si>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</si>
  <si>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</si>
  <si>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</si>
  <si>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</si>
  <si>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</si>
  <si>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</si>
  <si>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</si>
  <si>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</si>
  <si>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</si>
  <si>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</si>
  <si>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</si>
  <si>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</si>
  <si>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</si>
  <si>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</si>
  <si>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</si>
  <si>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</si>
  <si>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</si>
  <si>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</si>
  <si>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</si>
  <si>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</si>
  <si>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</si>
  <si>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</si>
  <si>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</si>
  <si>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</si>
  <si>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</si>
  <si>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</si>
  <si>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</si>
  <si>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</si>
  <si>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</si>
  <si>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</si>
  <si>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</si>
  <si>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</si>
  <si>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</si>
  <si>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</si>
  <si>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</si>
  <si>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</si>
  <si>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</si>
  <si>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</si>
  <si>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</si>
  <si>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</si>
  <si>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</si>
  <si>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</si>
  <si>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</si>
  <si>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</si>
  <si>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</si>
  <si>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</si>
  <si>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</si>
  <si>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</si>
  <si>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</si>
  <si>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</si>
  <si>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</si>
  <si>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</si>
  <si>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</si>
  <si>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</si>
  <si>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</si>
  <si>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</si>
  <si>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</si>
  <si>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</si>
  <si>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</si>
  <si>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</si>
  <si>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</si>
  <si>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</si>
  <si>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</si>
  <si>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</si>
  <si>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</si>
  <si>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</si>
  <si>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</si>
  <si>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</si>
  <si>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</si>
  <si>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</si>
  <si>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</si>
  <si>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</si>
  <si>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</si>
  <si>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</si>
  <si>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</si>
  <si>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</si>
  <si>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</si>
  <si>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</si>
  <si>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</si>
  <si>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</si>
  <si>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</si>
  <si>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</si>
  <si>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</si>
  <si>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</si>
  <si>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</si>
  <si>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</si>
  <si>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</si>
  <si>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</si>
  <si>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</si>
  <si>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</si>
  <si>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</si>
  <si>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</si>
  <si>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</si>
  <si>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</si>
  <si>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</si>
  <si>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</si>
  <si>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</si>
  <si>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</si>
  <si>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</si>
  <si>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</si>
  <si>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</si>
  <si>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</si>
  <si>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</si>
  <si>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</si>
  <si>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</si>
  <si>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</si>
  <si>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</si>
  <si>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</si>
  <si>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</si>
  <si>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</si>
  <si>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</si>
  <si>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</si>
  <si>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</si>
  <si>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</si>
  <si>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</si>
  <si>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</si>
  <si>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</si>
  <si>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</si>
  <si>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</si>
  <si>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</si>
  <si>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</si>
  <si>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</si>
  <si>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</si>
  <si>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</si>
  <si>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</si>
  <si>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</si>
  <si>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</si>
  <si>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</si>
  <si>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</si>
  <si>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</si>
  <si>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</si>
  <si>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</si>
  <si>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</si>
  <si>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</si>
  <si>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</si>
  <si>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</si>
  <si>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</si>
  <si>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</si>
  <si>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</si>
  <si>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</si>
  <si>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</si>
  <si>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</si>
  <si>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</si>
  <si>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</si>
  <si>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</si>
  <si>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</si>
  <si>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</si>
  <si>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</si>
  <si>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</si>
  <si>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</si>
  <si>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</si>
  <si>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</si>
  <si>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</si>
  <si>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</si>
  <si>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</si>
  <si>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</si>
  <si>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</si>
  <si>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</si>
  <si>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</si>
  <si>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</si>
  <si>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</si>
  <si>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</si>
  <si>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</si>
  <si>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</si>
  <si>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</si>
  <si>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</si>
  <si>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</si>
  <si>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</si>
  <si>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</si>
  <si>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</si>
  <si>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</si>
  <si>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</si>
  <si>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</si>
  <si>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</si>
  <si>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</si>
  <si>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</si>
  <si>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</si>
  <si>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</si>
  <si>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</si>
  <si>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</si>
  <si>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</si>
  <si>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</si>
  <si>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</si>
  <si>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</si>
  <si>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</si>
  <si>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</si>
  <si>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</si>
  <si>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</si>
  <si>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</si>
  <si>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</si>
  <si>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</si>
  <si>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</si>
  <si>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</si>
  <si>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</si>
  <si>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</si>
  <si>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</si>
  <si>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</si>
  <si>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</si>
  <si>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</si>
  <si>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</si>
  <si>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</si>
  <si>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</si>
  <si>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</si>
  <si>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</si>
  <si>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</si>
  <si>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</si>
  <si>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</si>
  <si>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</si>
  <si>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</si>
  <si>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</si>
  <si>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</si>
  <si>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</si>
  <si>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</si>
  <si>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</si>
  <si>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</si>
  <si>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</si>
  <si>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</si>
  <si>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</si>
  <si>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</si>
  <si>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</si>
  <si>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</si>
  <si>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</si>
  <si>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</si>
  <si>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</si>
  <si>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</si>
  <si>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</si>
  <si>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</si>
  <si>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</si>
  <si>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</si>
  <si>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</si>
  <si>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</si>
  <si>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</si>
  <si>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</si>
  <si>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</si>
  <si>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</si>
  <si>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</si>
  <si>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</si>
  <si>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</si>
  <si>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</si>
  <si>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</si>
  <si>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</si>
  <si>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</si>
  <si>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</si>
  <si>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</si>
  <si>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</si>
  <si>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</si>
  <si>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</si>
  <si>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</si>
  <si>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</si>
  <si>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</si>
  <si>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</si>
  <si>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</si>
  <si>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</si>
  <si>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</si>
  <si>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</si>
  <si>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</si>
  <si>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</si>
  <si>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</si>
  <si>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</si>
  <si>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</si>
  <si>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</si>
  <si>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</si>
  <si>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</si>
  <si>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</si>
  <si>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</si>
  <si>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</si>
  <si>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</si>
  <si>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</si>
  <si>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</si>
  <si>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</si>
  <si>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</si>
  <si>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</si>
  <si>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</si>
  <si>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</si>
  <si>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</si>
  <si>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</si>
  <si>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</si>
  <si>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</si>
  <si>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</si>
  <si>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</si>
  <si>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</si>
  <si>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</si>
  <si>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</si>
  <si>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</si>
  <si>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</si>
  <si>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</si>
  <si>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</si>
  <si>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</si>
  <si>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</si>
  <si>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</si>
  <si>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</si>
  <si>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</si>
  <si>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</si>
  <si>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</si>
  <si>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</si>
  <si>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</si>
  <si>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</si>
  <si>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</si>
  <si>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</si>
  <si>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</si>
  <si>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</si>
  <si>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</si>
  <si>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</si>
  <si>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</si>
  <si>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</si>
  <si>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</si>
  <si>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</si>
  <si>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</si>
  <si>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</si>
  <si>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</si>
  <si>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</si>
  <si>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</si>
  <si>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</si>
  <si>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</si>
  <si>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</si>
  <si>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</si>
  <si>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</si>
  <si>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</si>
  <si>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</si>
  <si>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</si>
  <si>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</si>
  <si>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</si>
  <si>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</si>
  <si>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</si>
  <si>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</si>
  <si>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</si>
  <si>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</si>
  <si>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</si>
  <si>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</si>
  <si>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</si>
  <si>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</si>
  <si>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</si>
  <si>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</si>
  <si>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</si>
  <si>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</si>
  <si>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</si>
  <si>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</si>
  <si>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</si>
  <si>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</si>
  <si>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</si>
  <si>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</si>
  <si>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</si>
  <si>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</si>
  <si>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</si>
  <si>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</si>
  <si>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</si>
  <si>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</si>
  <si>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</si>
  <si>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</si>
  <si>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</si>
  <si>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</si>
  <si>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</si>
  <si>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</si>
  <si>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</si>
  <si>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</si>
  <si>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</si>
  <si>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</si>
  <si>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</si>
  <si>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</si>
  <si>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</si>
  <si>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</si>
  <si>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</si>
  <si>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</si>
  <si>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</si>
  <si>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</si>
  <si>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</si>
  <si>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</si>
  <si>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</si>
  <si>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</si>
  <si>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</si>
  <si>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</si>
  <si>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</si>
  <si>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</si>
  <si>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</si>
  <si>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</si>
  <si>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</si>
  <si>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</si>
  <si>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</si>
  <si>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</si>
  <si>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</si>
  <si>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</si>
  <si>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</si>
  <si>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</si>
  <si>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</si>
  <si>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</si>
  <si>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</si>
  <si>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</si>
  <si>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</si>
  <si>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</si>
  <si>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</si>
  <si>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</si>
  <si>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</si>
  <si>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</si>
  <si>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</si>
  <si>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</si>
  <si>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</si>
  <si>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</si>
  <si>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</si>
  <si>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</si>
  <si>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</si>
  <si>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</si>
  <si>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</si>
  <si>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</si>
  <si>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</si>
  <si>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</si>
  <si>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</si>
  <si>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</si>
  <si>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</si>
  <si>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</si>
  <si>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</si>
  <si>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</si>
  <si>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</si>
  <si>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</si>
  <si>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</si>
  <si>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</si>
  <si>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</si>
  <si>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</si>
  <si>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</si>
  <si>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</si>
  <si>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</si>
  <si>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</si>
  <si>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</si>
  <si>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</si>
  <si>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</si>
  <si>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</si>
  <si>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</si>
  <si>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</si>
  <si>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</si>
  <si>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</si>
  <si>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</si>
  <si>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</si>
  <si>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</si>
  <si>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</si>
  <si>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</si>
  <si>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</si>
  <si>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</si>
  <si>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</si>
  <si>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</si>
  <si>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</si>
  <si>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</si>
  <si>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</si>
  <si>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</si>
  <si>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</si>
  <si>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</si>
  <si>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</si>
  <si>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</si>
  <si>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</si>
  <si>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</si>
  <si>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</si>
  <si>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</si>
  <si>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</si>
  <si>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</si>
  <si>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</si>
  <si>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</si>
  <si>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</si>
  <si>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</si>
  <si>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</si>
  <si>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</si>
  <si>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</si>
  <si>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</si>
  <si>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</si>
  <si>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</si>
  <si>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</si>
  <si>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</si>
  <si>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</si>
  <si>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</si>
  <si>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</si>
  <si>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</si>
  <si>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</si>
  <si>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</si>
  <si>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</si>
  <si>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</si>
  <si>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</si>
  <si>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</si>
  <si>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</si>
  <si>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</si>
  <si>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</si>
  <si>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</si>
  <si>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</si>
  <si>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</si>
  <si>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</si>
  <si>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</si>
  <si>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</si>
  <si>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</si>
  <si>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</si>
  <si>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</si>
  <si>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</si>
  <si>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</si>
  <si>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</si>
  <si>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</si>
  <si>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</si>
  <si>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</si>
  <si>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</si>
  <si>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</si>
  <si>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</si>
  <si>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</si>
  <si>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</si>
  <si>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</si>
  <si>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</si>
  <si>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</si>
  <si>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</si>
  <si>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</si>
  <si>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</si>
  <si>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</si>
  <si>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</si>
  <si>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</si>
  <si>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</si>
  <si>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</si>
  <si>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</si>
  <si>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</si>
  <si>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</si>
  <si>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</si>
  <si>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</si>
  <si>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</si>
  <si>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</si>
  <si>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</si>
  <si>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</si>
  <si>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</si>
  <si>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</si>
  <si>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</si>
  <si>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</si>
  <si>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</si>
  <si>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</si>
  <si>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</si>
  <si>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</si>
  <si>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</si>
  <si>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</si>
  <si>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</si>
  <si>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</si>
  <si>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</si>
  <si>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</si>
  <si>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</si>
  <si>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</si>
  <si>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</si>
  <si>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</si>
  <si>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</si>
  <si>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</si>
  <si>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</si>
  <si>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</si>
  <si>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</si>
  <si>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</si>
  <si>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</si>
  <si>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</si>
  <si>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</si>
  <si>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</si>
  <si>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</si>
  <si>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</si>
  <si>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</si>
  <si>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</si>
  <si>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</si>
  <si>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</si>
  <si>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</si>
  <si>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</si>
  <si>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</si>
  <si>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</si>
  <si>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</si>
  <si>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</si>
  <si>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</si>
  <si>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</si>
  <si>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</si>
  <si>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</si>
  <si>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</si>
  <si>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</si>
  <si>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</si>
  <si>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</si>
  <si>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</si>
  <si>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</si>
  <si>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</si>
  <si>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</si>
  <si>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</si>
  <si>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</si>
  <si>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</si>
  <si>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</si>
  <si>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</si>
  <si>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</si>
  <si>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</si>
  <si>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</si>
  <si>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</si>
  <si>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</si>
  <si>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</si>
  <si>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</si>
  <si>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</si>
  <si>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</si>
  <si>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</si>
  <si>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</si>
  <si>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</si>
  <si>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</si>
  <si>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</si>
  <si>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</si>
  <si>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</si>
  <si>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</si>
  <si>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</si>
  <si>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</si>
  <si>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</si>
  <si>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</si>
  <si>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</si>
  <si>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</si>
  <si>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</si>
  <si>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</si>
  <si>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</si>
  <si>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</si>
  <si>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</si>
  <si>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</si>
  <si>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</si>
  <si>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</si>
  <si>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</si>
  <si>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</si>
  <si>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</si>
  <si>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</si>
  <si>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</si>
  <si>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</si>
  <si>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</si>
  <si>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</si>
  <si>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</si>
  <si>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</si>
  <si>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</si>
  <si>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</si>
  <si>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</si>
  <si>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</si>
  <si>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</si>
  <si>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</si>
  <si>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</si>
  <si>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</si>
  <si>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</si>
  <si>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</si>
  <si>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</si>
  <si>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</si>
  <si>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</si>
  <si>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</si>
  <si>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</si>
  <si>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</si>
  <si>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</si>
  <si>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</si>
  <si>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</si>
  <si>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</si>
  <si>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</si>
  <si>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</si>
  <si>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</si>
  <si>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</si>
  <si>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</si>
  <si>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</si>
  <si>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</si>
  <si>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</si>
  <si>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</si>
  <si>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</si>
  <si>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</si>
  <si>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</si>
  <si>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</si>
  <si>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</si>
  <si>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</si>
  <si>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</si>
  <si>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</si>
  <si>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</si>
  <si>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</si>
  <si>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</si>
  <si>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</si>
  <si>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</si>
  <si>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</si>
  <si>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</si>
  <si>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</si>
  <si>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</si>
  <si>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</si>
  <si>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</si>
  <si>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</si>
  <si>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</si>
  <si>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</si>
  <si>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</si>
  <si>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</si>
  <si>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</si>
  <si>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</si>
  <si>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</si>
  <si>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</si>
  <si>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</si>
  <si>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</si>
  <si>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</si>
  <si>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</si>
  <si>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</si>
  <si>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</si>
  <si>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</si>
  <si>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</si>
  <si>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</si>
  <si>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</si>
  <si>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</si>
  <si>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</si>
  <si>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</si>
  <si>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</si>
  <si>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</si>
  <si>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</si>
  <si>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</si>
  <si>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</si>
  <si>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</si>
  <si>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</si>
  <si>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</si>
  <si>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</si>
  <si>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</si>
  <si>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</si>
  <si>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</si>
  <si>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</si>
  <si>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</si>
  <si>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</si>
  <si>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</si>
  <si>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</si>
  <si>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</si>
  <si>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</si>
  <si>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</si>
  <si>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</si>
  <si>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</si>
  <si>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</si>
  <si>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</si>
  <si>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</si>
  <si>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</si>
  <si>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</si>
  <si>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</si>
  <si>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</si>
  <si>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</si>
  <si>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</si>
  <si>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</si>
  <si>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</si>
  <si>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</si>
  <si>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</si>
  <si>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</si>
  <si>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</si>
  <si>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</si>
  <si>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</si>
  <si>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</si>
  <si>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</si>
  <si>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</si>
  <si>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</si>
  <si>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</si>
  <si>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</si>
  <si>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</si>
  <si>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</si>
  <si>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</si>
  <si>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</si>
  <si>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</si>
  <si>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</si>
  <si>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</si>
  <si>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</si>
  <si>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</si>
  <si>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</si>
  <si>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</si>
  <si>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</si>
  <si>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</si>
  <si>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</si>
  <si>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</si>
  <si>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</si>
  <si>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</si>
  <si>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</si>
  <si>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</si>
  <si>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</si>
  <si>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</si>
  <si>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</si>
  <si>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</si>
  <si>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</si>
  <si>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</si>
  <si>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</si>
  <si>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</si>
  <si>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</si>
  <si>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</si>
  <si>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</si>
  <si>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</si>
  <si>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</si>
  <si>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</si>
  <si>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</si>
  <si>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</si>
  <si>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</si>
  <si>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</si>
  <si>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</si>
  <si>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</si>
  <si>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</si>
  <si>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</si>
  <si>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</si>
  <si>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</si>
  <si>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</si>
  <si>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</si>
  <si>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</si>
  <si>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</si>
  <si>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</si>
  <si>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</si>
  <si>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</si>
  <si>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</si>
  <si>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</si>
  <si>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</si>
  <si>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</si>
  <si>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</si>
  <si>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</si>
  <si>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</si>
  <si>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</si>
  <si>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</si>
  <si>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</si>
  <si>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</si>
  <si>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</si>
  <si>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</si>
  <si>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</si>
  <si>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</si>
  <si>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</si>
  <si>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</si>
  <si>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</si>
  <si>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</si>
  <si>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</si>
  <si>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</si>
  <si>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</si>
  <si>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</si>
  <si>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</si>
  <si>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</si>
  <si>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</si>
  <si>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</si>
  <si>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</si>
  <si>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</si>
  <si>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</si>
  <si>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</si>
  <si>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</si>
  <si>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</si>
  <si>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</si>
  <si>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</si>
  <si>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</si>
  <si>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</si>
  <si>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</si>
  <si>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</si>
  <si>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</si>
  <si>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</si>
  <si>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</si>
  <si>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</si>
  <si>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</si>
  <si>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</si>
  <si>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</si>
  <si>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</si>
  <si>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</si>
  <si>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</si>
  <si>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</si>
  <si>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</si>
  <si>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</si>
  <si>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</si>
  <si>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</si>
  <si>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</si>
  <si>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</si>
  <si>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</si>
  <si>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</si>
  <si>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</si>
  <si>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</si>
  <si>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</si>
  <si>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</si>
  <si>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</si>
  <si>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</si>
  <si>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</si>
  <si>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</si>
  <si>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</si>
  <si>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</si>
  <si>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</si>
  <si>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</si>
  <si>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</si>
  <si>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</si>
  <si>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</si>
  <si>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</si>
  <si>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</si>
  <si>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</si>
  <si>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</si>
  <si>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</si>
  <si>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</si>
  <si>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</si>
  <si>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</si>
  <si>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</si>
  <si>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</si>
  <si>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</si>
  <si>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</si>
  <si>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</si>
  <si>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</si>
  <si>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</si>
  <si>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</si>
  <si>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</si>
  <si>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</si>
  <si>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</si>
  <si>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</si>
  <si>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</si>
  <si>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</si>
  <si>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</si>
  <si>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</si>
  <si>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</si>
  <si>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</si>
  <si>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</si>
  <si>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</si>
  <si>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</si>
  <si>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</si>
  <si>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</si>
  <si>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</si>
  <si>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</si>
  <si>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</si>
  <si>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</si>
  <si>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</si>
  <si>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</si>
  <si>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</si>
  <si>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</si>
  <si>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</si>
  <si>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</si>
  <si>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</si>
  <si>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</si>
  <si>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</si>
  <si>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</si>
  <si>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</si>
  <si>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</si>
  <si>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</si>
  <si>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</si>
  <si>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</si>
  <si>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</si>
  <si>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</si>
  <si>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</si>
  <si>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</si>
  <si>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</si>
  <si>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</si>
  <si>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</si>
  <si>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</si>
  <si>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</si>
  <si>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</si>
  <si>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</si>
  <si>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</si>
  <si>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</si>
  <si>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</si>
  <si>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</si>
  <si>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</si>
  <si>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</si>
  <si>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</si>
  <si>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</si>
  <si>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</si>
  <si>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</si>
  <si>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</si>
  <si>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</si>
  <si>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</si>
  <si>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</si>
  <si>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</si>
  <si>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</si>
  <si>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</si>
  <si>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</si>
  <si>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</si>
  <si>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</si>
  <si>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</si>
  <si>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</si>
  <si>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</si>
  <si>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</si>
  <si>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</si>
  <si>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</si>
  <si>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</si>
  <si>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</si>
  <si>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</si>
  <si>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</si>
  <si>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</si>
  <si>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</si>
  <si>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</si>
  <si>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</si>
  <si>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</si>
  <si>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</si>
  <si>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</si>
  <si>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</si>
  <si>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</si>
  <si>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</si>
  <si>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</si>
  <si>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</si>
  <si>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</si>
  <si>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</si>
  <si>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</si>
  <si>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</si>
  <si>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</si>
  <si>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</si>
  <si>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</si>
  <si>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</si>
  <si>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</si>
  <si>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</si>
  <si>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</si>
  <si>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</si>
  <si>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</si>
  <si>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</si>
  <si>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</si>
  <si>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</si>
  <si>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</si>
  <si>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</si>
  <si>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</si>
  <si>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</si>
  <si>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</si>
  <si>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</si>
  <si>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</si>
  <si>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</si>
  <si>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</si>
  <si>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</si>
  <si>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</si>
  <si>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</si>
  <si>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</si>
  <si>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</si>
  <si>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</si>
  <si>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</si>
  <si>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</si>
  <si>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</si>
  <si>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</si>
  <si>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</si>
  <si>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</si>
  <si>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</si>
  <si>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</si>
  <si>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</si>
  <si>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</si>
  <si>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</si>
  <si>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</si>
  <si>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</si>
  <si>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</si>
  <si>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</si>
  <si>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</si>
  <si>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</si>
  <si>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</si>
  <si>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</si>
  <si>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</si>
  <si>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</si>
  <si>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</si>
  <si>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</si>
  <si>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</si>
  <si>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</si>
  <si>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</si>
  <si>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</si>
  <si>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</si>
  <si>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</si>
  <si>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</si>
  <si>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</si>
  <si>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</si>
  <si>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</si>
  <si>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</si>
  <si>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</si>
  <si>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</si>
  <si>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</si>
  <si>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</si>
  <si>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</si>
  <si>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</si>
  <si>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</si>
  <si>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</si>
  <si>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</si>
  <si>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</si>
  <si>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</si>
  <si>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</si>
  <si>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</si>
  <si>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</si>
  <si>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</si>
  <si>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</si>
  <si>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</si>
  <si>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</si>
  <si>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</si>
  <si>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</si>
  <si>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</si>
  <si>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</si>
  <si>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</si>
  <si>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</si>
  <si>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</si>
  <si>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</si>
  <si>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</si>
  <si>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</si>
  <si>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</si>
  <si>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</si>
  <si>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</si>
  <si>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</si>
  <si>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</si>
  <si>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</si>
  <si>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</si>
  <si>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</si>
  <si>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</si>
  <si>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</si>
  <si>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</si>
  <si>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</si>
  <si>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</si>
  <si>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</si>
  <si>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</si>
  <si>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</si>
  <si>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</si>
  <si>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</si>
  <si>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</si>
  <si>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</si>
  <si>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</si>
  <si>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</si>
  <si>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</si>
  <si>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</si>
  <si>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</si>
  <si>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</si>
  <si>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</si>
  <si>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</si>
  <si>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</si>
  <si>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</si>
  <si>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</si>
  <si>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</si>
  <si>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</si>
  <si>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</si>
  <si>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</si>
  <si>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</si>
  <si>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</si>
  <si>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</si>
  <si>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</si>
  <si>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</si>
  <si>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</si>
  <si>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</si>
  <si>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</si>
  <si>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</si>
  <si>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</si>
  <si>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</si>
  <si>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</si>
  <si>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</si>
  <si>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</si>
  <si>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</si>
  <si>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</si>
  <si>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</si>
  <si>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</si>
  <si>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</si>
  <si>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</si>
  <si>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</si>
  <si>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</si>
  <si>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</si>
  <si>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</si>
  <si>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</si>
  <si>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</si>
  <si>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</si>
  <si>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</si>
  <si>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</si>
  <si>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</si>
  <si>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</si>
  <si>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</si>
  <si>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</si>
  <si>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</si>
  <si>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</si>
  <si>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</si>
  <si>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</si>
  <si>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</si>
  <si>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</si>
  <si>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</si>
  <si>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</si>
  <si>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</si>
  <si>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</si>
  <si>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</si>
  <si>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</si>
  <si>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</si>
  <si>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</si>
  <si>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</si>
  <si>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</si>
  <si>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</si>
  <si>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</si>
  <si>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</si>
  <si>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</si>
  <si>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</si>
  <si>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</si>
  <si>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</si>
  <si>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</si>
  <si>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</si>
  <si>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</si>
  <si>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</si>
  <si>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</si>
  <si>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</si>
  <si>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</si>
  <si>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</si>
  <si>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</si>
  <si>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</si>
  <si>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</si>
  <si>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</si>
  <si>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</si>
  <si>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</si>
  <si>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</si>
  <si>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</si>
  <si>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</si>
  <si>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</si>
  <si>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</si>
  <si>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</si>
  <si>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</si>
  <si>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</si>
  <si>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</si>
  <si>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</si>
  <si>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</si>
  <si>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</si>
  <si>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</si>
  <si>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</si>
  <si>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</si>
  <si>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</si>
  <si>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</si>
  <si>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</si>
  <si>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</si>
  <si>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</si>
  <si>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</si>
  <si>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</si>
  <si>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</si>
  <si>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</si>
  <si>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</si>
  <si>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</si>
  <si>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</si>
  <si>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</si>
  <si>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</si>
  <si>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</si>
  <si>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</si>
  <si>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</si>
  <si>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</si>
  <si>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</si>
  <si>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</si>
  <si>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</si>
  <si>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</si>
  <si>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</si>
  <si>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</si>
  <si>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</si>
  <si>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</si>
  <si>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</si>
  <si>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</si>
  <si>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</si>
  <si>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</si>
  <si>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</si>
  <si>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</si>
  <si>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</si>
  <si>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</si>
  <si>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</si>
  <si>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</si>
  <si>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</si>
  <si>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</si>
  <si>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</si>
  <si>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</si>
  <si>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</si>
  <si>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</si>
  <si>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</si>
  <si>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</si>
  <si>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</si>
  <si>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</si>
  <si>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</si>
  <si>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</si>
  <si>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</si>
  <si>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</si>
  <si>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</si>
  <si>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</si>
  <si>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</si>
  <si>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</si>
  <si>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</si>
  <si>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</si>
  <si>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</si>
  <si>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</si>
  <si>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</si>
  <si>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</si>
  <si>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</si>
  <si>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</si>
  <si>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</si>
  <si>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</si>
  <si>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</si>
  <si>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</si>
  <si>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</si>
  <si>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</si>
  <si>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</si>
  <si>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</si>
  <si>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</si>
  <si>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</si>
  <si>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</si>
  <si>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</si>
  <si>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</si>
  <si>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</si>
  <si>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</si>
  <si>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</si>
  <si>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</si>
  <si>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</si>
  <si>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</si>
  <si>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</si>
  <si>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</si>
  <si>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</si>
  <si>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</si>
  <si>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</si>
  <si>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</si>
  <si>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</si>
  <si>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</si>
  <si>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</si>
  <si>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</si>
  <si>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</si>
  <si>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</si>
  <si>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</si>
  <si>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</si>
  <si>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</si>
  <si>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</si>
  <si>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</si>
  <si>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</si>
  <si>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</si>
  <si>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</si>
  <si>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</si>
  <si>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</si>
  <si>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</si>
  <si>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</si>
  <si>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</si>
  <si>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</si>
  <si>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</si>
  <si>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</si>
  <si>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</si>
  <si>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</si>
  <si>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</si>
  <si>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</si>
  <si>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</si>
  <si>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</si>
  <si>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</si>
  <si>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</si>
  <si>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</si>
  <si>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</si>
  <si>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</si>
  <si>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</si>
  <si>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</si>
  <si>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</si>
  <si>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</si>
  <si>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</si>
  <si>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</si>
  <si>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</si>
  <si>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</si>
  <si>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</si>
  <si>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</si>
  <si>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</si>
  <si>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</si>
  <si>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</si>
  <si>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</si>
  <si>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</si>
  <si>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</si>
  <si>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</si>
  <si>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</si>
  <si>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</si>
  <si>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</si>
  <si>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</si>
  <si>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</si>
  <si>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</si>
  <si>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</si>
  <si>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</si>
  <si>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</si>
  <si>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</si>
  <si>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</si>
  <si>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</si>
  <si>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</si>
  <si>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</si>
  <si>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</si>
  <si>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</si>
  <si>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</si>
  <si>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</si>
  <si>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</si>
  <si>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</si>
  <si>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</si>
  <si>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</si>
  <si>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</si>
  <si>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</si>
  <si>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</si>
  <si>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</si>
  <si>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</si>
  <si>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</si>
  <si>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</si>
  <si>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</si>
  <si>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</si>
  <si>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</si>
  <si>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</si>
  <si>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</si>
  <si>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</si>
  <si>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</si>
  <si>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</si>
  <si>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</si>
  <si>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</si>
  <si>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</si>
  <si>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</si>
  <si>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</si>
  <si>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</si>
  <si>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</si>
  <si>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</si>
  <si>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</si>
  <si>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</si>
  <si>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</si>
  <si>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</si>
  <si>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</si>
  <si>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</si>
  <si>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</si>
  <si>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</si>
  <si>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</si>
  <si>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</si>
  <si>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</si>
  <si>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</si>
  <si>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</si>
  <si>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</si>
  <si>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</si>
  <si>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</si>
  <si>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</si>
  <si>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</si>
  <si>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</si>
  <si>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</si>
  <si>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</si>
  <si>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</si>
  <si>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</si>
  <si>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</si>
  <si>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</si>
  <si>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</si>
  <si>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</si>
  <si>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</si>
  <si>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</si>
  <si>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</si>
  <si>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</si>
  <si>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</si>
  <si>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</si>
  <si>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</si>
  <si>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</si>
  <si>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</si>
  <si>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</si>
  <si>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</si>
  <si>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</si>
  <si>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</si>
  <si>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</si>
  <si>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</si>
  <si>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</si>
  <si>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</si>
  <si>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</si>
  <si>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</si>
  <si>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</si>
  <si>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</si>
  <si>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</si>
  <si>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</si>
  <si>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</si>
  <si>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</si>
  <si>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</si>
  <si>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</si>
  <si>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</si>
  <si>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</si>
  <si>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</si>
  <si>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</si>
  <si>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</si>
  <si>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</si>
  <si>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</si>
  <si>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</si>
  <si>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</si>
  <si>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</si>
  <si>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</si>
  <si>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</si>
  <si>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</si>
  <si>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</si>
  <si>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</si>
  <si>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</si>
  <si>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</si>
  <si>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</si>
  <si>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</si>
  <si>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</si>
  <si>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</si>
  <si>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</si>
  <si>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</si>
  <si>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</si>
  <si>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</si>
  <si>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</si>
  <si>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</si>
  <si>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</si>
  <si>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</si>
  <si>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</si>
  <si>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</si>
  <si>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</si>
  <si>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</si>
  <si>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</si>
  <si>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</si>
  <si>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</si>
  <si>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</si>
  <si>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</si>
  <si>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</si>
  <si>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</si>
  <si>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</si>
  <si>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</si>
  <si>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</si>
  <si>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</si>
  <si>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</si>
  <si>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</si>
  <si>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</si>
  <si>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</si>
  <si>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</si>
  <si>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</si>
  <si>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</si>
  <si>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</si>
  <si>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</si>
  <si>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</si>
  <si>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</si>
  <si>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</si>
  <si>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</si>
  <si>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</si>
  <si>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</si>
  <si>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</si>
  <si>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</si>
  <si>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</si>
  <si>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</si>
  <si>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</si>
  <si>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</si>
  <si>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</si>
  <si>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</si>
  <si>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</si>
  <si>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</si>
  <si>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</si>
  <si>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</si>
  <si>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</si>
  <si>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</si>
  <si>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</si>
  <si>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</si>
  <si>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</si>
  <si>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</si>
  <si>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</si>
  <si>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</si>
  <si>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</si>
  <si>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</si>
  <si>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</si>
  <si>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</si>
  <si>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</si>
  <si>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</si>
  <si>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</si>
  <si>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</si>
  <si>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</si>
  <si>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</si>
  <si>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</si>
  <si>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</si>
  <si>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</si>
  <si>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</si>
  <si>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</si>
  <si>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</si>
  <si>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</si>
  <si>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</si>
  <si>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</si>
  <si>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</si>
  <si>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</si>
  <si>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</si>
  <si>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</si>
  <si>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</si>
  <si>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</si>
  <si>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</si>
  <si>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</si>
  <si>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</si>
  <si>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</si>
  <si>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</si>
  <si>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</si>
  <si>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</si>
  <si>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</si>
  <si>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</si>
  <si>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</si>
  <si>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</si>
  <si>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</si>
  <si>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</si>
  <si>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</si>
  <si>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</si>
  <si>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</si>
  <si>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</si>
  <si>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</si>
  <si>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</si>
  <si>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</si>
  <si>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</si>
  <si>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</si>
  <si>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</si>
  <si>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</si>
  <si>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</si>
  <si>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</si>
  <si>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</si>
  <si>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</si>
  <si>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</si>
  <si>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</si>
  <si>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</si>
  <si>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</si>
  <si>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</si>
  <si>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</si>
  <si>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</si>
  <si>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</si>
  <si>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</si>
  <si>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</si>
  <si>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</si>
  <si>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</si>
  <si>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</si>
  <si>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</si>
  <si>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</si>
  <si>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</si>
  <si>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</si>
  <si>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</si>
  <si>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</si>
  <si>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</si>
  <si>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</si>
  <si>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</si>
  <si>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</si>
  <si>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</si>
  <si>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</si>
  <si>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</si>
  <si>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</si>
  <si>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</si>
  <si>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</si>
  <si>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</si>
  <si>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</si>
  <si>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</si>
  <si>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</si>
  <si>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</si>
  <si>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</si>
  <si>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</si>
  <si>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</si>
  <si>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</si>
  <si>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</si>
  <si>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</si>
  <si>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</si>
  <si>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</si>
  <si>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</si>
  <si>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</si>
  <si>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</si>
  <si>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</si>
  <si>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</si>
  <si>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</si>
  <si>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</si>
  <si>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</si>
  <si>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</si>
  <si>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</si>
  <si>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</si>
  <si>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</si>
  <si>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</si>
  <si>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</si>
  <si>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</si>
  <si>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</si>
  <si>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</si>
  <si>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</si>
  <si>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</si>
  <si>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</si>
  <si>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</si>
  <si>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</si>
  <si>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</si>
  <si>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</si>
  <si>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</si>
  <si>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</si>
  <si>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</si>
  <si>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</si>
  <si>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</si>
  <si>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</si>
  <si>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</si>
  <si>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</si>
  <si>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</si>
  <si>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</si>
  <si>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</si>
  <si>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</si>
  <si>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</si>
  <si>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</si>
  <si>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</si>
  <si>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</si>
  <si>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</si>
  <si>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</si>
  <si>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</si>
  <si>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</si>
  <si>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</si>
  <si>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</si>
  <si>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</si>
  <si>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</si>
  <si>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</si>
  <si>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</si>
  <si>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</si>
  <si>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</si>
  <si>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</si>
  <si>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</si>
  <si>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</si>
  <si>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</si>
  <si>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</si>
  <si>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</si>
  <si>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</si>
  <si>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</si>
  <si>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</si>
  <si>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</si>
  <si>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</si>
  <si>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</si>
  <si>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</si>
  <si>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</si>
  <si>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</si>
  <si>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</si>
  <si>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</si>
  <si>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</si>
  <si>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</si>
  <si>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</si>
  <si>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</si>
  <si>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</si>
  <si>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</si>
  <si>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</si>
  <si>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</si>
  <si>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</si>
  <si>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</si>
  <si>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</si>
  <si>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</si>
  <si>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</si>
  <si>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</si>
  <si>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</si>
  <si>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</si>
  <si>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</si>
  <si>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</si>
  <si>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</si>
  <si>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</si>
  <si>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</si>
  <si>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</si>
  <si>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</si>
  <si>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</si>
  <si>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</si>
  <si>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</si>
  <si>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</si>
  <si>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</si>
  <si>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</si>
  <si>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</si>
  <si>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</si>
  <si>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</si>
  <si>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</si>
  <si>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</si>
  <si>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</si>
  <si>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</si>
  <si>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</si>
  <si>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</si>
  <si>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</si>
  <si>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</si>
  <si>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</si>
  <si>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</si>
  <si>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</si>
  <si>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</si>
  <si>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</si>
  <si>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</si>
  <si>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</si>
  <si>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</si>
  <si>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</si>
  <si>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</si>
  <si>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</si>
  <si>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</si>
  <si>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</si>
  <si>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</si>
  <si>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</si>
  <si>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</si>
  <si>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</si>
  <si>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</si>
  <si>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</si>
  <si>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</si>
  <si>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</si>
  <si>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</si>
  <si>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</si>
  <si>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</si>
  <si>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</si>
  <si>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</si>
  <si>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</si>
  <si>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</si>
  <si>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</si>
  <si>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</si>
  <si>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</si>
  <si>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</si>
  <si>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</si>
  <si>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</si>
  <si>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</si>
  <si>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</si>
  <si>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</si>
  <si>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</si>
  <si>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</si>
  <si>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</si>
  <si>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</si>
  <si>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</si>
  <si>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</si>
  <si>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</si>
  <si>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</si>
  <si>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</si>
  <si>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</si>
  <si>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</si>
  <si>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</si>
  <si>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</si>
  <si>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</si>
  <si>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</si>
  <si>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</si>
  <si>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</si>
  <si>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</si>
  <si>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</si>
  <si>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</si>
  <si>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</si>
  <si>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</si>
  <si>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</si>
  <si>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</si>
  <si>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</si>
  <si>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</si>
  <si>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</si>
  <si>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</si>
  <si>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</si>
  <si>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</si>
  <si>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</si>
  <si>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</si>
  <si>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</si>
  <si>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</si>
  <si>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</si>
  <si>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</si>
  <si>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</si>
  <si>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</si>
  <si>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</si>
  <si>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</si>
  <si>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</si>
  <si>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</si>
  <si>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</si>
  <si>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</si>
  <si>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</si>
  <si>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</si>
  <si>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</si>
  <si>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</si>
  <si>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</si>
  <si>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</si>
  <si>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</si>
  <si>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</si>
  <si>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</si>
  <si>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</si>
  <si>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</si>
  <si>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</si>
  <si>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</si>
  <si>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</si>
  <si>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</si>
  <si>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</si>
  <si>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</si>
  <si>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</si>
  <si>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</si>
  <si>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</si>
  <si>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</si>
  <si>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</si>
  <si>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</si>
  <si>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</si>
  <si>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</si>
  <si>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</si>
  <si>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</si>
  <si>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</si>
  <si>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</si>
  <si>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</si>
  <si>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</si>
  <si>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</si>
  <si>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</si>
  <si>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</si>
  <si>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</si>
  <si>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</si>
  <si>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</si>
  <si>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</si>
  <si>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</si>
  <si>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</si>
  <si>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</si>
  <si>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</si>
  <si>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</si>
  <si>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</si>
  <si>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</si>
  <si>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</si>
  <si>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</si>
  <si>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</si>
  <si>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</si>
  <si>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</si>
  <si>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</si>
  <si>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</si>
  <si>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</si>
  <si>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</si>
  <si>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</si>
  <si>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</si>
  <si>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</si>
  <si>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</si>
  <si>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</si>
  <si>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</si>
  <si>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</si>
  <si>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</si>
  <si>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</si>
  <si>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</si>
  <si>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</si>
  <si>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</si>
  <si>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</si>
  <si>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</si>
  <si>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</si>
  <si>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</si>
  <si>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</si>
  <si>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</si>
  <si>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</si>
  <si>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</si>
  <si>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</si>
  <si>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</si>
  <si>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</si>
  <si>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</si>
  <si>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</si>
  <si>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</si>
  <si>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</si>
  <si>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</si>
  <si>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</si>
  <si>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</si>
  <si>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</si>
  <si>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</si>
  <si>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</si>
  <si>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</si>
  <si>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</si>
  <si>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</si>
  <si>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</si>
  <si>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</si>
  <si>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</si>
  <si>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</si>
  <si>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</si>
  <si>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</si>
  <si>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</si>
  <si>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</si>
  <si>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</si>
  <si>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</si>
  <si>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</si>
  <si>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</si>
  <si>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</si>
  <si>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</si>
  <si>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</si>
  <si>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</si>
  <si>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</si>
  <si>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</si>
  <si>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</si>
  <si>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</si>
  <si>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</si>
  <si>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</si>
  <si>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</si>
  <si>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</si>
  <si>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</si>
  <si>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</si>
  <si>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</si>
  <si>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</si>
  <si>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</si>
  <si>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</si>
  <si>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</si>
  <si>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</si>
  <si>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</si>
  <si>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</si>
  <si>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</si>
  <si>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</si>
  <si>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</si>
  <si>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</si>
  <si>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</si>
  <si>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</si>
  <si>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</si>
  <si>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</si>
  <si>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</si>
  <si>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</si>
  <si>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</si>
  <si>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</si>
  <si>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</si>
  <si>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</si>
  <si>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</si>
  <si>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</si>
  <si>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</si>
  <si>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</si>
  <si>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</si>
  <si>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</si>
  <si>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</si>
  <si>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</si>
  <si>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</si>
  <si>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</si>
  <si>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</si>
  <si>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</si>
  <si>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</si>
  <si>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</si>
  <si>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</si>
  <si>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</si>
  <si>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</si>
  <si>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</si>
  <si>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</si>
  <si>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</si>
  <si>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</si>
  <si>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</si>
  <si>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</si>
  <si>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</si>
  <si>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</si>
  <si>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</si>
  <si>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</si>
  <si>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</si>
  <si>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</si>
  <si>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</si>
  <si>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</si>
  <si>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</si>
  <si>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</si>
  <si>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</si>
  <si>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</si>
  <si>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</si>
  <si>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</si>
  <si>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</si>
  <si>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</si>
  <si>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</si>
  <si>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</si>
  <si>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</si>
  <si>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</si>
  <si>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</si>
  <si>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</si>
  <si>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</si>
  <si>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</si>
  <si>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</si>
  <si>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</si>
  <si>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</si>
  <si>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</si>
  <si>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</si>
  <si>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</si>
  <si>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</si>
  <si>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</si>
  <si>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</si>
  <si>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</si>
  <si>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</si>
  <si>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</si>
  <si>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</si>
  <si>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</si>
  <si>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</si>
  <si>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</si>
  <si>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</si>
  <si>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</si>
  <si>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</si>
  <si>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</si>
  <si>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</si>
  <si>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</si>
  <si>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</si>
  <si>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</si>
  <si>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</si>
  <si>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</si>
  <si>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</si>
  <si>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</si>
  <si>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</si>
  <si>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</si>
  <si>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</si>
  <si>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</si>
  <si>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</si>
  <si>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</si>
  <si>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</si>
  <si>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</si>
  <si>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</si>
  <si>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</si>
  <si>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</si>
  <si>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</si>
  <si>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</si>
  <si>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</si>
  <si>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</si>
  <si>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</si>
  <si>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</si>
  <si>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</si>
  <si>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</si>
  <si>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</si>
  <si>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</si>
  <si>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</si>
  <si>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</si>
  <si>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</si>
  <si>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</si>
  <si>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</si>
  <si>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</si>
  <si>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</si>
  <si>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</si>
  <si>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</si>
  <si>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</si>
  <si>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</si>
  <si>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</si>
  <si>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</si>
  <si>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</si>
  <si>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</si>
  <si>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</si>
  <si>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</si>
  <si>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</si>
  <si>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</si>
  <si>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</si>
  <si>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</si>
  <si>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</si>
  <si>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</si>
  <si>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</si>
  <si>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</si>
  <si>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</si>
  <si>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</si>
  <si>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</si>
  <si>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</si>
  <si>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</si>
  <si>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</si>
  <si>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</si>
  <si>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</si>
  <si>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</si>
  <si>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</si>
  <si>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</si>
  <si>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</si>
  <si>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</si>
  <si>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</si>
  <si>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</si>
  <si>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</si>
  <si>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</si>
  <si>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</si>
  <si>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</si>
  <si>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</si>
  <si>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</si>
  <si>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</si>
  <si>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</si>
  <si>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</si>
  <si>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</si>
  <si>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</si>
  <si>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</si>
  <si>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</si>
  <si>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</si>
  <si>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</si>
  <si>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</si>
  <si>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</si>
  <si>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</si>
  <si>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</si>
  <si>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</si>
  <si>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</si>
  <si>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</si>
  <si>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</si>
  <si>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</si>
  <si>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</si>
  <si>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</si>
  <si>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</si>
  <si>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</si>
  <si>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</si>
  <si>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</si>
  <si>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</si>
  <si>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</si>
  <si>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</si>
  <si>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</si>
  <si>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</si>
  <si>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</si>
  <si>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</si>
  <si>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</si>
  <si>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</si>
  <si>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</si>
  <si>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</si>
  <si>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</si>
  <si>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</si>
  <si>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</si>
  <si>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</si>
  <si>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</si>
  <si>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</si>
  <si>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</si>
  <si>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</si>
  <si>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</si>
  <si>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</si>
  <si>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</si>
  <si>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</si>
  <si>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</si>
  <si>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</si>
  <si>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</si>
  <si>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</si>
  <si>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</si>
  <si>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</si>
  <si>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</si>
  <si>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</si>
  <si>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</si>
  <si>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</si>
  <si>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</si>
  <si>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</si>
  <si>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</si>
  <si>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</si>
  <si>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</si>
  <si>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</si>
  <si>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</si>
  <si>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</si>
  <si>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</si>
  <si>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</si>
  <si>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</si>
  <si>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</si>
  <si>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</si>
  <si>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</si>
  <si>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</si>
  <si>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</si>
  <si>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</si>
  <si>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</si>
  <si>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</si>
  <si>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</si>
  <si>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</si>
  <si>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</si>
  <si>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</si>
  <si>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</si>
  <si>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</si>
  <si>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</si>
  <si>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</si>
  <si>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</si>
  <si>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</si>
  <si>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</si>
  <si>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</si>
  <si>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</si>
  <si>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</si>
  <si>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</si>
  <si>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</si>
  <si>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</si>
  <si>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</si>
  <si>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</si>
  <si>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</si>
  <si>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</si>
  <si>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</si>
  <si>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</si>
  <si>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</si>
  <si>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</si>
  <si>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</si>
  <si>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</si>
  <si>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</si>
  <si>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</si>
  <si>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</si>
  <si>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</si>
  <si>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</si>
  <si>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</si>
  <si>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</si>
  <si>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</si>
  <si>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</si>
  <si>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</si>
  <si>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</si>
  <si>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</si>
  <si>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</si>
  <si>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</si>
  <si>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</si>
  <si>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</si>
  <si>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</si>
  <si>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</si>
  <si>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</si>
  <si>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</si>
  <si>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</si>
  <si>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</si>
  <si>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</si>
  <si>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</si>
  <si>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</si>
  <si>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</si>
  <si>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</si>
  <si>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</si>
  <si>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</si>
  <si>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</si>
  <si>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</si>
  <si>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</si>
  <si>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</si>
  <si>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</si>
  <si>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</si>
  <si>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</si>
  <si>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</si>
  <si>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</si>
  <si>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</si>
  <si>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</si>
  <si>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</si>
  <si>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</si>
  <si>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</si>
  <si>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</si>
  <si>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</si>
  <si>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</si>
  <si>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</si>
  <si>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</si>
  <si>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</si>
  <si>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</si>
  <si>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</si>
  <si>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</si>
  <si>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</si>
  <si>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</si>
  <si>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</si>
  <si>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</si>
  <si>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</si>
  <si>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</si>
  <si>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</si>
  <si>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</si>
  <si>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</si>
  <si>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</si>
  <si>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</si>
  <si>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</si>
  <si>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</si>
  <si>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</si>
  <si>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</si>
  <si>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</si>
  <si>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</si>
  <si>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</si>
  <si>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</si>
  <si>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</si>
  <si>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</si>
  <si>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</si>
  <si>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</si>
  <si>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</si>
  <si>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</si>
  <si>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</si>
  <si>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</si>
  <si>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</si>
  <si>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</si>
  <si>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</si>
  <si>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</si>
  <si>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</si>
  <si>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</si>
  <si>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</si>
  <si>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</si>
  <si>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</si>
  <si>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</si>
  <si>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</si>
  <si>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</si>
  <si>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</si>
  <si>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</si>
  <si>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</si>
  <si>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</si>
  <si>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</si>
  <si>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</si>
  <si>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</si>
  <si>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</si>
  <si>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</si>
  <si>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</si>
  <si>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</si>
  <si>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</si>
  <si>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</si>
  <si>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</si>
  <si>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</si>
  <si>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</si>
  <si>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</si>
  <si>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</si>
  <si>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</si>
  <si>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</si>
  <si>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</si>
  <si>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</si>
  <si>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</si>
  <si>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</si>
  <si>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</si>
  <si>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</si>
  <si>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</si>
  <si>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</si>
  <si>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</si>
  <si>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</si>
  <si>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</si>
  <si>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</si>
  <si>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</si>
  <si>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</si>
  <si>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</si>
  <si>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</si>
  <si>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</si>
  <si>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</si>
  <si>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</si>
  <si>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</si>
  <si>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</si>
  <si>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</si>
  <si>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</si>
  <si>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</si>
  <si>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</si>
  <si>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</si>
  <si>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</si>
  <si>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</si>
  <si>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</si>
  <si>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</si>
  <si>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</si>
  <si>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</si>
  <si>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</si>
  <si>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</si>
  <si>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</si>
  <si>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</si>
  <si>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</si>
  <si>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</si>
  <si>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</si>
  <si>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</si>
  <si>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</si>
  <si>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</si>
  <si>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</si>
  <si>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</si>
  <si>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</si>
  <si>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</si>
  <si>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</si>
  <si>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</si>
  <si>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</si>
  <si>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</si>
  <si>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</si>
  <si>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</si>
  <si>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</si>
  <si>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</si>
  <si>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</si>
  <si>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</si>
  <si>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</si>
  <si>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</si>
  <si>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</si>
  <si>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</si>
  <si>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</si>
  <si>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</si>
  <si>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</si>
  <si>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</si>
  <si>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</si>
  <si>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</si>
  <si>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</si>
  <si>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</si>
  <si>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</si>
  <si>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</si>
  <si>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</si>
  <si>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</si>
  <si>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</si>
  <si>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</si>
  <si>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</si>
  <si>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</si>
  <si>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</si>
  <si>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</si>
  <si>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</si>
  <si>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</si>
  <si>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</si>
  <si>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</si>
  <si>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</si>
  <si>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</si>
  <si>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</si>
  <si>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</si>
  <si>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</si>
  <si>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</si>
  <si>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</si>
  <si>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</si>
  <si>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</si>
  <si>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</si>
  <si>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</si>
  <si>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</si>
  <si>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</si>
  <si>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</si>
  <si>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</si>
  <si>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</si>
  <si>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</si>
  <si>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</si>
  <si>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</si>
  <si>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</si>
  <si>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</si>
  <si>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</si>
  <si>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</si>
  <si>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</si>
  <si>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</si>
  <si>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</si>
  <si>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</si>
  <si>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</si>
  <si>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</si>
  <si>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</si>
  <si>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</si>
  <si>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</si>
  <si>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</si>
  <si>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</si>
  <si>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</si>
  <si>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</si>
  <si>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</si>
  <si>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</si>
  <si>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</si>
  <si>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</si>
  <si>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</si>
  <si>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</si>
  <si>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</si>
  <si>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</si>
  <si>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</si>
  <si>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</si>
  <si>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</si>
  <si>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</si>
  <si>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</si>
  <si>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</si>
  <si>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</si>
  <si>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</si>
  <si>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</si>
  <si>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</si>
  <si>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</si>
  <si>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</si>
  <si>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</si>
  <si>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</si>
  <si>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</si>
  <si>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</si>
  <si>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</si>
  <si>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</si>
  <si>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</si>
  <si>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</si>
  <si>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</si>
  <si>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</si>
  <si>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</si>
  <si>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</si>
  <si>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</si>
  <si>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</si>
  <si>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</si>
  <si>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</si>
  <si>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</si>
  <si>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</si>
  <si>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</si>
  <si>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</si>
  <si>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</si>
  <si>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</si>
  <si>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</si>
  <si>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</si>
  <si>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</si>
  <si>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</si>
  <si>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</si>
  <si>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</si>
  <si>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</si>
  <si>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</si>
  <si>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</si>
  <si>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</si>
  <si>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</si>
  <si>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</si>
  <si>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</si>
  <si>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</si>
  <si>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</si>
  <si>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</si>
  <si>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</si>
  <si>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</si>
  <si>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</si>
  <si>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</si>
  <si>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</si>
  <si>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</si>
  <si>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</si>
  <si>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</si>
  <si>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</si>
  <si>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</si>
  <si>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</si>
  <si>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</si>
  <si>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</si>
  <si>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</si>
  <si>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</si>
  <si>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</si>
  <si>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</si>
  <si>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</si>
  <si>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</si>
  <si>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</si>
  <si>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</si>
  <si>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</si>
  <si>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</si>
  <si>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</si>
  <si>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</si>
  <si>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</si>
  <si>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</si>
  <si>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</si>
  <si>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</si>
  <si>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</si>
  <si>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</si>
  <si>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</si>
  <si>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</si>
  <si>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</si>
  <si>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</si>
  <si>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</si>
  <si>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</si>
  <si>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</si>
  <si>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</si>
  <si>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</si>
  <si>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</si>
  <si>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</si>
  <si>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</si>
  <si>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</si>
  <si>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</si>
  <si>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</si>
  <si>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</si>
  <si>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</si>
  <si>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</si>
  <si>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</si>
  <si>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</si>
  <si>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</si>
  <si>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</si>
  <si>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</si>
  <si>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</si>
  <si>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</si>
  <si>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</si>
  <si>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</si>
  <si>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</si>
  <si>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</si>
  <si>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</si>
  <si>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</si>
  <si>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</si>
  <si>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</si>
  <si>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</si>
  <si>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</si>
  <si>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</si>
  <si>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</si>
  <si>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</si>
  <si>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</si>
  <si>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</si>
  <si>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</si>
  <si>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</si>
  <si>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</si>
  <si>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</si>
  <si>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</si>
  <si>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</si>
  <si>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</si>
  <si>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</si>
  <si>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</si>
  <si>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</si>
  <si>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</si>
  <si>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</si>
  <si>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</si>
  <si>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</si>
  <si>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</si>
  <si>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</si>
  <si>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</si>
  <si>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</si>
  <si>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</si>
  <si>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</si>
  <si>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</si>
  <si>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</si>
  <si>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</si>
  <si>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</si>
  <si>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</si>
  <si>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</si>
  <si>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</si>
  <si>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</si>
  <si>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</si>
  <si>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</si>
  <si>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</si>
  <si>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</si>
  <si>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</si>
  <si>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</si>
  <si>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</si>
  <si>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</si>
  <si>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</si>
  <si>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</si>
  <si>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</si>
  <si>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</si>
  <si>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</si>
  <si>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</si>
  <si>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</si>
  <si>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</si>
  <si>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</si>
  <si>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</si>
  <si>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</si>
  <si>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</si>
  <si>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</si>
  <si>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</si>
  <si>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</si>
  <si>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</si>
  <si>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</si>
  <si>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</si>
  <si>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</si>
  <si>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</si>
  <si>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</si>
  <si>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</si>
  <si>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</si>
  <si>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</si>
  <si>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</si>
  <si>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</si>
  <si>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</si>
  <si>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</si>
  <si>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</si>
  <si>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</si>
  <si>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</si>
  <si>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</si>
  <si>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</si>
  <si>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</si>
  <si>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</si>
  <si>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</si>
  <si>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</si>
  <si>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</si>
  <si>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</si>
  <si>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</si>
  <si>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</si>
  <si>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</si>
  <si>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</si>
  <si>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</si>
  <si>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</si>
  <si>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</si>
  <si>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</si>
  <si>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</si>
  <si>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</si>
  <si>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</si>
  <si>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</si>
  <si>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</si>
  <si>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</si>
  <si>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</si>
  <si>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</si>
  <si>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</si>
  <si>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</si>
  <si>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</si>
  <si>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</si>
  <si>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</si>
  <si>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</si>
  <si>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</si>
  <si>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</si>
  <si>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</si>
  <si>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</si>
  <si>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</si>
  <si>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</si>
  <si>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</si>
  <si>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</si>
  <si>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</si>
  <si>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</si>
  <si>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</si>
  <si>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</si>
  <si>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</si>
  <si>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</si>
  <si>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</si>
  <si>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</si>
  <si>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</si>
  <si>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</si>
  <si>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</si>
  <si>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</si>
  <si>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</si>
  <si>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</si>
  <si>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</si>
  <si>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</si>
  <si>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</si>
  <si>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</si>
  <si>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</si>
  <si>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</si>
  <si>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</si>
  <si>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</si>
  <si>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</si>
  <si>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</si>
  <si>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</si>
  <si>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</si>
  <si>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</si>
  <si>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</si>
  <si>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</si>
  <si>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</si>
  <si>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</si>
  <si>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</si>
  <si>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</si>
  <si>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</si>
  <si>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</si>
  <si>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</si>
  <si>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</si>
  <si>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</si>
  <si>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</si>
  <si>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</si>
  <si>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</si>
  <si>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</si>
  <si>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</si>
  <si>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</si>
  <si>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</si>
  <si>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</si>
  <si>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</si>
  <si>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</si>
  <si>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</si>
  <si>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</si>
  <si>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</si>
  <si>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</si>
  <si>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</si>
  <si>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</si>
  <si>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</si>
  <si>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</si>
  <si>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</si>
  <si>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</si>
  <si>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</si>
  <si>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</si>
  <si>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</si>
  <si>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</si>
  <si>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</si>
  <si>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</si>
  <si>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</si>
  <si>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</si>
  <si>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</si>
  <si>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</si>
  <si>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</si>
  <si>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</si>
  <si>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</si>
  <si>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</si>
  <si>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</si>
  <si>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</si>
  <si>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</si>
  <si>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</si>
  <si>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</si>
  <si>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</si>
  <si>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</si>
  <si>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</si>
  <si>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</si>
  <si>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</si>
  <si>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</si>
  <si>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</si>
  <si>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</si>
  <si>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</si>
  <si>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</si>
  <si>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</si>
  <si>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</si>
  <si>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</si>
  <si>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</si>
  <si>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</si>
  <si>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</si>
  <si>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</si>
  <si>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</si>
  <si>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</si>
  <si>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</si>
  <si>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</si>
  <si>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</si>
  <si>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</si>
  <si>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</si>
  <si>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</si>
  <si>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</si>
  <si>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</si>
  <si>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</si>
  <si>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</si>
  <si>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</si>
  <si>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</si>
  <si>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</si>
  <si>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</si>
  <si>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</si>
  <si>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</si>
  <si>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</si>
  <si>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</si>
  <si>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</si>
  <si>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</si>
  <si>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</si>
  <si>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</si>
  <si>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</si>
  <si>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</si>
  <si>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</si>
  <si>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</si>
  <si>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</si>
  <si>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</si>
  <si>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</si>
  <si>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</si>
  <si>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</si>
  <si>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</si>
  <si>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</si>
  <si>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</si>
  <si>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</si>
  <si>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</si>
  <si>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</si>
  <si>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</si>
  <si>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</si>
  <si>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</si>
  <si>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</si>
  <si>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</si>
  <si>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</si>
  <si>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</si>
  <si>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</si>
  <si>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</si>
  <si>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</si>
  <si>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</si>
  <si>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</si>
  <si>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</si>
  <si>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</si>
  <si>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</si>
  <si>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</si>
  <si>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</si>
  <si>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</si>
  <si>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</si>
  <si>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</si>
  <si>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</si>
  <si>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</si>
  <si>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</si>
  <si>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</si>
  <si>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</si>
  <si>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</si>
  <si>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</si>
  <si>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</si>
  <si>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</si>
  <si>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</si>
  <si>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</si>
  <si>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</si>
  <si>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</si>
  <si>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</si>
  <si>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</si>
  <si>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</si>
  <si>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</si>
  <si>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</si>
  <si>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</si>
  <si>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</si>
  <si>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</si>
  <si>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</si>
  <si>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</si>
  <si>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</si>
  <si>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</si>
  <si>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</si>
  <si>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</si>
  <si>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</si>
  <si>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</si>
  <si>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</si>
  <si>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</si>
  <si>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</si>
  <si>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</si>
  <si>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</si>
  <si>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</si>
  <si>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</si>
  <si>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</si>
  <si>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</si>
  <si>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</si>
  <si>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</si>
  <si>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</si>
  <si>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</si>
  <si>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</si>
  <si>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</si>
  <si>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</si>
  <si>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</si>
  <si>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</si>
  <si>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</si>
  <si>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</si>
  <si>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</si>
  <si>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</si>
  <si>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</si>
  <si>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</si>
  <si>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</si>
  <si>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</si>
  <si>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</si>
  <si>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</si>
  <si>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</si>
  <si>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</si>
  <si>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</si>
  <si>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</si>
  <si>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</si>
  <si>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</si>
  <si>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</si>
  <si>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</si>
  <si>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</si>
  <si>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</si>
  <si>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</si>
  <si>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</si>
  <si>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</si>
  <si>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</si>
  <si>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</si>
  <si>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</si>
  <si>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</si>
  <si>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</si>
  <si>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</si>
  <si>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</si>
  <si>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</si>
  <si>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</si>
  <si>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</si>
  <si>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</si>
  <si>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</si>
  <si>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</si>
  <si>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</si>
  <si>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</si>
  <si>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</si>
  <si>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</si>
  <si>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</si>
  <si>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</si>
  <si>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</si>
  <si>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</si>
  <si>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</si>
  <si>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</si>
  <si>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</si>
  <si>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</si>
  <si>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</si>
  <si>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</si>
  <si>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</si>
  <si>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</si>
  <si>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</si>
  <si>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</si>
  <si>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</si>
  <si>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</si>
  <si>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</si>
  <si>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</si>
  <si>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</si>
  <si>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</si>
  <si>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</si>
  <si>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</si>
  <si>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</si>
  <si>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</si>
  <si>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</si>
  <si>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</si>
  <si>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</si>
  <si>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</si>
  <si>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</si>
  <si>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</si>
  <si>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</si>
  <si>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</si>
  <si>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</si>
  <si>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</si>
  <si>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</si>
  <si>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</si>
  <si>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</si>
  <si>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</si>
  <si>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</si>
  <si>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</si>
  <si>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</si>
  <si>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</si>
  <si>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</si>
  <si>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</si>
  <si>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</si>
  <si>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</si>
  <si>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</si>
  <si>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</si>
  <si>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</si>
  <si>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</si>
  <si>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</si>
  <si>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</si>
  <si>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</si>
  <si>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</si>
  <si>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</si>
  <si>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</si>
  <si>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</si>
  <si>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</si>
  <si>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</si>
  <si>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</si>
  <si>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</si>
  <si>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</si>
  <si>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</si>
  <si>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</si>
  <si>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</si>
  <si>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</si>
  <si>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</si>
  <si>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</si>
  <si>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</si>
  <si>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</si>
  <si>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</si>
  <si>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</si>
  <si>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</si>
  <si>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</si>
  <si>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</si>
  <si>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</si>
  <si>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</si>
  <si>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</si>
  <si>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</si>
  <si>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</si>
  <si>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</si>
  <si>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</si>
  <si>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</si>
  <si>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</si>
  <si>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</si>
  <si>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</si>
  <si>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</si>
  <si>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</si>
  <si>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</si>
  <si>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</si>
  <si>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</si>
  <si>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</si>
  <si>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</si>
  <si>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</si>
  <si>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</si>
  <si>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</si>
  <si>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</si>
  <si>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</si>
  <si>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</si>
  <si>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</si>
  <si>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</si>
  <si>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</si>
  <si>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</si>
  <si>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</si>
  <si>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</si>
  <si>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</si>
  <si>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</si>
  <si>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</si>
  <si>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</si>
  <si>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</si>
  <si>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</si>
  <si>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</si>
  <si>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</si>
  <si>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</si>
  <si>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</si>
  <si>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</si>
  <si>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</si>
  <si>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</si>
  <si>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</si>
  <si>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</si>
  <si>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</si>
  <si>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</si>
  <si>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</si>
  <si>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</si>
  <si>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</si>
  <si>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</si>
  <si>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</si>
  <si>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</si>
  <si>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</si>
  <si>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</si>
  <si>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</si>
  <si>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</si>
  <si>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</si>
  <si>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</si>
  <si>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</si>
  <si>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</si>
  <si>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</si>
  <si>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</si>
  <si>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</si>
  <si>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</si>
  <si>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</si>
  <si>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</si>
  <si>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</si>
  <si>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</si>
  <si>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</si>
  <si>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</si>
  <si>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</si>
  <si>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</si>
  <si>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</si>
  <si>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</si>
  <si>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</si>
  <si>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</si>
  <si>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</si>
  <si>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</si>
  <si>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</si>
  <si>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</si>
  <si>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</si>
  <si>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</si>
  <si>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</si>
  <si>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</si>
  <si>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</si>
  <si>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</si>
  <si>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</si>
  <si>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</si>
  <si>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</si>
  <si>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</si>
  <si>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</si>
  <si>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</si>
  <si>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</si>
  <si>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</si>
  <si>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</si>
  <si>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</si>
  <si>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</si>
  <si>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</si>
  <si>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</si>
  <si>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</si>
  <si>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</si>
  <si>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</si>
  <si>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</si>
  <si>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</si>
  <si>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</si>
  <si>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</si>
  <si>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</si>
  <si>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</si>
  <si>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</si>
  <si>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</si>
  <si>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</si>
  <si>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</si>
  <si>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</si>
  <si>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</si>
  <si>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</si>
  <si>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</si>
  <si>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</si>
  <si>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</si>
  <si>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</si>
  <si>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</si>
  <si>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</si>
  <si>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</si>
  <si>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</si>
  <si>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</si>
  <si>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</si>
  <si>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</si>
  <si>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</si>
  <si>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</si>
  <si>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</si>
  <si>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</si>
  <si>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</si>
  <si>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</si>
  <si>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</si>
  <si>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</si>
  <si>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</si>
  <si>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</si>
  <si>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</si>
  <si>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</si>
  <si>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</si>
  <si>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</si>
  <si>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</si>
  <si>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</si>
  <si>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</si>
  <si>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</si>
  <si>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</si>
  <si>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</si>
  <si>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</si>
  <si>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</si>
  <si>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</si>
  <si>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</si>
  <si>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</si>
  <si>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</si>
  <si>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</si>
  <si>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</si>
  <si>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</si>
  <si>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</si>
  <si>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</si>
  <si>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</si>
  <si>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</si>
  <si>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</si>
  <si>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</si>
  <si>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</si>
  <si>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</si>
  <si>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</si>
  <si>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</si>
  <si>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</si>
  <si>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</si>
  <si>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</si>
  <si>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</si>
  <si>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</si>
  <si>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</si>
  <si>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</si>
  <si>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</si>
  <si>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</si>
  <si>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</si>
  <si>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</si>
  <si>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</si>
  <si>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</si>
  <si>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</si>
  <si>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</si>
  <si>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</si>
  <si>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</si>
  <si>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</si>
  <si>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</si>
  <si>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</si>
  <si>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</si>
  <si>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</si>
  <si>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</si>
  <si>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</si>
  <si>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</si>
  <si>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</si>
  <si>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</si>
  <si>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</si>
  <si>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</si>
  <si>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</si>
  <si>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</si>
  <si>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</si>
  <si>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</si>
  <si>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</si>
  <si>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</si>
  <si>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</si>
  <si>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</si>
  <si>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</si>
  <si>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</si>
  <si>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</si>
  <si>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</si>
  <si>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</si>
  <si>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</si>
  <si>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</si>
  <si>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</si>
  <si>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</si>
  <si>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</si>
  <si>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</si>
  <si>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</si>
  <si>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</si>
  <si>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</si>
  <si>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</si>
  <si>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</si>
  <si>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</si>
  <si>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</si>
  <si>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</si>
  <si>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</si>
  <si>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</si>
  <si>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</si>
  <si>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</si>
  <si>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</si>
  <si>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</si>
  <si>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</si>
  <si>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</si>
  <si>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</si>
  <si>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</si>
  <si>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</si>
  <si>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</si>
  <si>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</si>
  <si>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</si>
  <si>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</si>
  <si>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</si>
  <si>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</si>
  <si>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</si>
  <si>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</si>
  <si>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</si>
  <si>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</si>
  <si>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</si>
  <si>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</si>
  <si>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</si>
  <si>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</si>
  <si>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</si>
  <si>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</si>
  <si>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</si>
  <si>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</si>
  <si>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</si>
  <si>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</si>
  <si>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</si>
  <si>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</si>
  <si>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</si>
  <si>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</si>
  <si>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</si>
  <si>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</si>
  <si>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</si>
  <si>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</si>
  <si>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</si>
  <si>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</si>
  <si>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</si>
  <si>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</si>
  <si>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</si>
  <si>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</si>
  <si>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</si>
  <si>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</si>
  <si>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</si>
  <si>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</si>
  <si>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</si>
  <si>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</si>
  <si>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</si>
  <si>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</si>
  <si>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</si>
  <si>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</si>
  <si>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</si>
  <si>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</si>
  <si>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</si>
  <si>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</si>
  <si>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</si>
  <si>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</si>
  <si>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</si>
  <si>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</si>
  <si>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</si>
  <si>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</si>
  <si>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</si>
  <si>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</si>
  <si>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</si>
  <si>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</si>
  <si>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</si>
  <si>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</si>
  <si>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</si>
  <si>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</si>
  <si>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</si>
  <si>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</si>
  <si>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</si>
  <si>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</si>
  <si>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</si>
  <si>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</si>
  <si>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</si>
  <si>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</si>
  <si>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</si>
  <si>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</si>
  <si>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</si>
  <si>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</si>
  <si>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</si>
  <si>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</si>
  <si>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</si>
  <si>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</si>
  <si>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</si>
  <si>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</si>
  <si>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</si>
  <si>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</si>
  <si>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</si>
  <si>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</si>
  <si>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</si>
  <si>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</si>
  <si>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</si>
  <si>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</si>
  <si>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</si>
  <si>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</si>
  <si>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</si>
  <si>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</si>
  <si>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</si>
  <si>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</si>
  <si>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</si>
  <si>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</si>
  <si>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</si>
  <si>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</si>
  <si>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</si>
  <si>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</si>
  <si>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</si>
  <si>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</si>
  <si>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</si>
  <si>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</si>
  <si>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</si>
  <si>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</si>
  <si>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</si>
  <si>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</si>
  <si>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</si>
  <si>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</si>
  <si>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</si>
  <si>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</si>
  <si>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</si>
  <si>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</si>
  <si>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</si>
  <si>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</si>
  <si>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</si>
  <si>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</si>
  <si>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</si>
  <si>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</si>
  <si>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</si>
  <si>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</si>
  <si>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</si>
  <si>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</si>
  <si>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</si>
  <si>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</si>
  <si>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</si>
  <si>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</si>
  <si>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</si>
  <si>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</si>
  <si>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</si>
  <si>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</si>
  <si>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</si>
  <si>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</si>
  <si>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</si>
  <si>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</si>
  <si>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</si>
  <si>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</si>
  <si>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</si>
  <si>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</si>
  <si>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</si>
  <si>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</si>
  <si>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</si>
  <si>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</si>
  <si>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</si>
  <si>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</si>
  <si>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</si>
  <si>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</si>
  <si>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</si>
  <si>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</si>
  <si>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</si>
  <si>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</si>
  <si>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</si>
  <si>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</si>
  <si>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</si>
  <si>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</si>
  <si>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</si>
  <si>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</si>
  <si>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</si>
  <si>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</si>
  <si>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</si>
  <si>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</si>
  <si>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</si>
  <si>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</si>
  <si>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</si>
  <si>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</si>
  <si>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</si>
  <si>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</si>
  <si>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</si>
  <si>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</si>
  <si>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</si>
  <si>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</si>
  <si>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</si>
  <si>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</si>
  <si>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</si>
  <si>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</si>
  <si>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</si>
  <si>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</si>
  <si>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</si>
  <si>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</si>
  <si>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</si>
  <si>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</si>
  <si>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</si>
  <si>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</si>
  <si>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</si>
  <si>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</si>
  <si>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</si>
  <si>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</si>
  <si>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</si>
  <si>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</si>
  <si>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</si>
  <si>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</si>
  <si>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</si>
  <si>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</si>
  <si>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</si>
  <si>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</si>
  <si>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</si>
  <si>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</si>
  <si>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</si>
  <si>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</si>
  <si>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</si>
  <si>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</si>
  <si>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</si>
  <si>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</si>
  <si>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</si>
  <si>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</si>
  <si>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</si>
  <si>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</si>
  <si>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</si>
  <si>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</si>
  <si>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</si>
  <si>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</si>
  <si>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</si>
  <si>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</si>
  <si>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</si>
  <si>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</si>
  <si>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</si>
  <si>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</si>
  <si>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</si>
  <si>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</si>
  <si>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</si>
  <si>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</si>
  <si>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</si>
  <si>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</si>
  <si>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</si>
  <si>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</si>
  <si>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</si>
  <si>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</si>
  <si>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</si>
  <si>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</si>
  <si>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</si>
  <si>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</si>
  <si>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</si>
  <si>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</si>
  <si>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</si>
  <si>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</si>
  <si>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</si>
  <si>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</si>
  <si>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</si>
  <si>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</si>
  <si>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</si>
  <si>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</si>
  <si>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</si>
  <si>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</si>
  <si>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</si>
  <si>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</si>
  <si>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</si>
  <si>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</si>
  <si>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</si>
  <si>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</si>
  <si>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</si>
  <si>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</si>
  <si>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</si>
  <si>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</si>
  <si>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</si>
  <si>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</si>
  <si>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</si>
  <si>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</si>
  <si>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</si>
  <si>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</si>
  <si>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</si>
  <si>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</si>
  <si>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</si>
  <si>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</si>
  <si>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</si>
  <si>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</si>
  <si>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</si>
  <si>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</si>
  <si>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</si>
  <si>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</si>
  <si>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</si>
  <si>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</si>
  <si>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</si>
  <si>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</si>
  <si>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</si>
  <si>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</si>
  <si>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</si>
  <si>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</si>
  <si>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</si>
  <si>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</si>
  <si>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</si>
  <si>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</si>
  <si>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</si>
  <si>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</si>
  <si>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</si>
  <si>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</si>
  <si>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</si>
  <si>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</si>
  <si>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</si>
  <si>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</si>
  <si>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</si>
  <si>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</si>
  <si>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</si>
  <si>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</si>
  <si>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</si>
  <si>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</si>
  <si>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</si>
  <si>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</si>
  <si>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</si>
  <si>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</si>
  <si>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</si>
  <si>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</si>
  <si>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</si>
  <si>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</si>
  <si>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</si>
  <si>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</si>
  <si>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</si>
  <si>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</si>
  <si>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</si>
  <si>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</si>
  <si>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</si>
  <si>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</si>
  <si>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</si>
  <si>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</si>
  <si>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</si>
  <si>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</si>
  <si>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</si>
  <si>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</si>
  <si>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</si>
  <si>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</si>
  <si>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</si>
  <si>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</si>
  <si>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</si>
  <si>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</si>
  <si>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</si>
  <si>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</si>
  <si>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</si>
  <si>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</si>
  <si>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</si>
  <si>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</si>
  <si>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</si>
  <si>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</si>
  <si>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</si>
  <si>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</si>
  <si>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</si>
  <si>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</si>
  <si>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</si>
  <si>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</si>
  <si>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</si>
  <si>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</si>
  <si>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</si>
  <si>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</si>
  <si>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</si>
  <si>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</si>
  <si>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</si>
  <si>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</si>
  <si>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</si>
  <si>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</si>
  <si>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</si>
  <si>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</si>
  <si>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</si>
  <si>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</si>
  <si>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</si>
  <si>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</si>
  <si>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</si>
  <si>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</si>
  <si>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</si>
  <si>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</si>
  <si>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</si>
  <si>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</si>
  <si>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</si>
  <si>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</si>
  <si>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</si>
  <si>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</si>
  <si>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</si>
  <si>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</si>
  <si>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</si>
  <si>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</si>
  <si>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</si>
  <si>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</si>
  <si>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</si>
  <si>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</si>
  <si>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</si>
  <si>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</si>
  <si>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</si>
  <si>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</si>
  <si>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</si>
  <si>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</si>
  <si>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</si>
  <si>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</si>
  <si>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</si>
  <si>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</si>
  <si>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</si>
  <si>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</si>
  <si>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</si>
  <si>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</si>
  <si>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</si>
  <si>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</si>
  <si>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</si>
  <si>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</si>
  <si>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</si>
  <si>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</si>
  <si>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</si>
  <si>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</si>
  <si>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</si>
  <si>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</si>
  <si>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</si>
  <si>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</si>
  <si>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</si>
  <si>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</si>
  <si>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</si>
  <si>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</si>
  <si>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</si>
  <si>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</si>
  <si>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</si>
  <si>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</si>
  <si>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</si>
  <si>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</si>
  <si>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</si>
  <si>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</si>
  <si>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</si>
  <si>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</si>
  <si>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</si>
  <si>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</si>
  <si>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</si>
  <si>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</si>
  <si>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</si>
  <si>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</si>
  <si>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</si>
  <si>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</si>
  <si>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</si>
  <si>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</si>
  <si>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</si>
  <si>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</si>
  <si>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</si>
  <si>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</si>
  <si>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</si>
  <si>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</si>
  <si>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</si>
  <si>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</si>
  <si>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</si>
  <si>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</si>
  <si>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</si>
  <si>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</si>
  <si>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</si>
  <si>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</si>
  <si>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</si>
  <si>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</si>
  <si>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</si>
  <si>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</si>
  <si>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</si>
  <si>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</si>
  <si>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</si>
  <si>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</si>
  <si>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</si>
  <si>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</si>
  <si>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</si>
  <si>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</si>
  <si>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</si>
  <si>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</si>
  <si>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</si>
  <si>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</si>
  <si>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</si>
  <si>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</si>
  <si>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</si>
  <si>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</si>
  <si>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</si>
  <si>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</si>
  <si>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</si>
  <si>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</si>
  <si>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</si>
  <si>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</si>
  <si>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</si>
  <si>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</si>
  <si>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</si>
  <si>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</si>
  <si>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</si>
  <si>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</si>
  <si>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</si>
  <si>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</si>
  <si>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</si>
  <si>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</si>
  <si>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</si>
  <si>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</si>
  <si>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</si>
  <si>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</si>
  <si>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</si>
  <si>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</si>
  <si>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</si>
  <si>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</si>
  <si>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</si>
  <si>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</si>
  <si>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</si>
  <si>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</si>
  <si>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</si>
  <si>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</si>
  <si>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</si>
  <si>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</si>
  <si>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</si>
  <si>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</si>
  <si>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</si>
  <si>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</si>
  <si>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</si>
  <si>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</si>
  <si>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</si>
  <si>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</si>
  <si>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</si>
  <si>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</si>
  <si>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</si>
  <si>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</si>
  <si>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</si>
  <si>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</si>
  <si>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</si>
  <si>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</si>
  <si>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</si>
  <si>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</si>
  <si>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</si>
  <si>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</si>
  <si>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</si>
  <si>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</si>
  <si>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</si>
  <si>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</si>
  <si>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</si>
  <si>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</si>
  <si>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</si>
  <si>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</si>
  <si>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</si>
  <si>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</si>
  <si>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</si>
  <si>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</si>
  <si>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</si>
  <si>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</si>
  <si>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</si>
  <si>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</si>
  <si>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</si>
  <si>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</si>
  <si>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</si>
  <si>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</si>
  <si>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</si>
  <si>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</si>
  <si>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</si>
  <si>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</si>
  <si>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</si>
  <si>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</si>
  <si>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</si>
  <si>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</si>
  <si>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</si>
  <si>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</si>
  <si>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</si>
  <si>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</si>
  <si>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</si>
  <si>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</si>
  <si>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</si>
  <si>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</si>
  <si>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</si>
  <si>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</si>
  <si>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</si>
  <si>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</si>
  <si>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</si>
  <si>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</si>
  <si>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</si>
  <si>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</si>
  <si>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</si>
  <si>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</si>
  <si>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</si>
  <si>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</si>
  <si>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</si>
  <si>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</si>
  <si>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</si>
  <si>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</si>
  <si>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</si>
  <si>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</si>
  <si>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</si>
  <si>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</si>
  <si>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</si>
  <si>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</si>
  <si>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</si>
  <si>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</si>
  <si>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</si>
  <si>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</si>
  <si>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</si>
  <si>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</si>
  <si>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</si>
  <si>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</si>
  <si>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</si>
  <si>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</si>
  <si>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</si>
  <si>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</si>
  <si>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</si>
  <si>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</si>
  <si>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</si>
  <si>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</si>
  <si>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</si>
  <si>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</si>
  <si>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</si>
  <si>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</si>
  <si>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</si>
  <si>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</si>
  <si>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</si>
  <si>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</si>
  <si>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</si>
  <si>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</si>
  <si>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</si>
  <si>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</si>
  <si>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</si>
  <si>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</si>
  <si>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</si>
  <si>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</si>
  <si>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</si>
  <si>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</si>
  <si>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</si>
  <si>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</si>
  <si>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</si>
  <si>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</si>
  <si>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</si>
  <si>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</si>
  <si>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</si>
  <si>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</si>
  <si>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</si>
  <si>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</si>
  <si>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</si>
  <si>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</si>
  <si>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</si>
  <si>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</si>
  <si>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</si>
  <si>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</si>
  <si>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</si>
  <si>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</si>
  <si>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</si>
  <si>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</si>
  <si>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</si>
  <si>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</si>
  <si>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</si>
  <si>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</si>
  <si>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</si>
  <si>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</si>
  <si>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</si>
  <si>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</si>
  <si>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</si>
  <si>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</si>
  <si>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</si>
  <si>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</si>
  <si>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</si>
  <si>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</si>
  <si>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</si>
  <si>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</si>
  <si>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</si>
  <si>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</si>
  <si>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</si>
  <si>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</si>
  <si>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</si>
  <si>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</si>
  <si>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</si>
  <si>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</si>
  <si>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</si>
  <si>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</si>
  <si>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</si>
  <si>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</si>
  <si>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</si>
  <si>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</si>
  <si>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</si>
  <si>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</si>
  <si>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</si>
  <si>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</si>
  <si>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</si>
  <si>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</si>
  <si>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</si>
  <si>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</si>
  <si>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</si>
  <si>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</si>
  <si>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</si>
  <si>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</si>
  <si>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</si>
  <si>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</si>
  <si>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</si>
  <si>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</si>
  <si>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</si>
  <si>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</si>
  <si>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</si>
  <si>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</si>
  <si>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</si>
  <si>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</si>
  <si>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</si>
  <si>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</si>
  <si>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</si>
  <si>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</si>
  <si>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</si>
  <si>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</si>
  <si>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</si>
  <si>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</si>
  <si>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</si>
  <si>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</si>
  <si>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</si>
  <si>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</si>
  <si>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</si>
  <si>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</si>
  <si>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</si>
  <si>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</si>
  <si>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</si>
  <si>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</si>
  <si>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</si>
  <si>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</si>
  <si>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</si>
  <si>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</si>
  <si>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</si>
  <si>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</si>
  <si>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</si>
  <si>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</si>
  <si>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</si>
  <si>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</si>
  <si>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</si>
  <si>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</si>
  <si>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</si>
  <si>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</si>
  <si>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</si>
  <si>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</si>
  <si>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</si>
  <si>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</si>
  <si>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</si>
  <si>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</si>
  <si>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</si>
  <si>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</si>
  <si>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</si>
  <si>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</si>
  <si>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</si>
  <si>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</si>
  <si>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</si>
  <si>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</si>
  <si>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</si>
  <si>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</si>
  <si>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</si>
  <si>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</si>
  <si>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</si>
  <si>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</si>
  <si>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</si>
  <si>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</si>
  <si>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</si>
  <si>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</si>
  <si>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</si>
  <si>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</si>
  <si>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</si>
  <si>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</si>
  <si>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</si>
  <si>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</si>
  <si>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</si>
  <si>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</si>
  <si>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</si>
  <si>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</si>
  <si>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</si>
  <si>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</si>
  <si>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</si>
  <si>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</si>
  <si>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</si>
  <si>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</si>
  <si>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</si>
  <si>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</si>
  <si>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</si>
  <si>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</si>
  <si>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</si>
  <si>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</si>
  <si>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</si>
  <si>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</si>
  <si>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</si>
  <si>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</si>
  <si>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</si>
  <si>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</si>
  <si>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</si>
  <si>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</si>
  <si>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</si>
  <si>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</si>
  <si>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</si>
  <si>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</si>
  <si>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</si>
  <si>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</si>
  <si>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</si>
  <si>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</si>
  <si>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</si>
  <si>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</si>
  <si>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</si>
  <si>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</si>
  <si>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</si>
  <si>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</si>
  <si>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</si>
  <si>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</si>
  <si>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</si>
  <si>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</si>
  <si>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</si>
  <si>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</si>
  <si>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</si>
  <si>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</si>
  <si>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</si>
  <si>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</si>
  <si>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</si>
  <si>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</si>
  <si>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</si>
  <si>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</si>
  <si>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</si>
  <si>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</si>
  <si>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</si>
  <si>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</si>
  <si>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</si>
  <si>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</si>
  <si>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</si>
  <si>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</si>
  <si>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</si>
  <si>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</si>
  <si>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</si>
  <si>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</si>
  <si>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</si>
  <si>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</si>
  <si>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</si>
  <si>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</si>
  <si>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</si>
  <si>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</si>
  <si>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</si>
  <si>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</si>
  <si>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</si>
  <si>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</si>
  <si>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</si>
  <si>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</si>
  <si>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</si>
  <si>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</si>
  <si>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</si>
  <si>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</si>
  <si>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</si>
  <si>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</si>
  <si>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</si>
  <si>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</si>
  <si>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</si>
  <si>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</si>
  <si>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</si>
  <si>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</si>
  <si>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</si>
  <si>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</si>
  <si>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</si>
  <si>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</si>
  <si>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</si>
  <si>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</si>
  <si>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</si>
  <si>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</si>
  <si>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</si>
  <si>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</si>
  <si>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</si>
  <si>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</si>
  <si>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</si>
  <si>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</si>
  <si>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</si>
  <si>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</si>
  <si>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</si>
  <si>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</si>
  <si>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</si>
  <si>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</si>
  <si>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</si>
  <si>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</si>
  <si>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</si>
  <si>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</si>
  <si>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</si>
  <si>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</si>
  <si>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</si>
  <si>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</si>
  <si>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</si>
  <si>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</si>
  <si>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</si>
  <si>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</si>
  <si>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</si>
  <si>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</si>
  <si>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</si>
  <si>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</si>
  <si>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</si>
  <si>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</si>
  <si>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</si>
  <si>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</si>
  <si>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</si>
  <si>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</si>
  <si>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</si>
  <si>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</si>
  <si>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</si>
  <si>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</si>
  <si>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</si>
  <si>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</si>
  <si>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</si>
  <si>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</si>
  <si>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</si>
  <si>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</si>
  <si>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</si>
  <si>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</si>
  <si>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</si>
  <si>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</si>
  <si>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</si>
  <si>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</si>
  <si>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</si>
  <si>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</si>
  <si>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</si>
  <si>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</si>
  <si>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</si>
  <si>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</si>
  <si>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</si>
  <si>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</si>
  <si>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</si>
  <si>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</si>
  <si>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</si>
  <si>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</si>
  <si>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</si>
  <si>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</si>
  <si>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</si>
  <si>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</si>
  <si>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</si>
  <si>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</si>
  <si>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</si>
  <si>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</si>
  <si>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</si>
  <si>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</si>
  <si>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</si>
  <si>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</si>
  <si>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</si>
  <si>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</si>
  <si>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</si>
  <si>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</si>
  <si>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</si>
  <si>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</si>
  <si>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</si>
  <si>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</si>
  <si>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</si>
  <si>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</si>
  <si>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</si>
  <si>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</si>
  <si>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</si>
  <si>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</si>
  <si>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</si>
  <si>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</si>
  <si>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</si>
  <si>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</si>
  <si>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</si>
  <si>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</si>
  <si>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</si>
  <si>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</si>
  <si>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</si>
  <si>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</si>
  <si>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</si>
  <si>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</si>
  <si>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</si>
  <si>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</si>
  <si>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</si>
  <si>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</si>
  <si>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</si>
  <si>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</si>
  <si>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</si>
  <si>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</si>
  <si>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</si>
  <si>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</si>
  <si>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</si>
  <si>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</si>
  <si>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</si>
  <si>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</si>
  <si>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</si>
  <si>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</si>
  <si>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</si>
  <si>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</si>
  <si>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</si>
  <si>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</si>
  <si>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</si>
  <si>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</si>
  <si>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</si>
  <si>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</si>
  <si>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</si>
  <si>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</si>
  <si>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</si>
  <si>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</si>
  <si>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</si>
  <si>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</si>
  <si>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</si>
  <si>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</si>
  <si>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</si>
  <si>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</si>
  <si>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</si>
  <si>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</si>
  <si>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</si>
  <si>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</si>
  <si>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</si>
  <si>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</si>
  <si>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</si>
  <si>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</si>
  <si>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</si>
  <si>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</si>
  <si>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</si>
  <si>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</si>
  <si>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</si>
  <si>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</si>
  <si>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</si>
  <si>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</si>
  <si>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</si>
  <si>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</si>
  <si>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</si>
  <si>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</si>
  <si>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</si>
  <si>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</si>
  <si>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</si>
  <si>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</si>
  <si>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</si>
  <si>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</si>
  <si>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</si>
  <si>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</si>
  <si>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</si>
  <si>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</si>
  <si>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</si>
  <si>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</si>
  <si>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</si>
  <si>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</si>
  <si>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</si>
  <si>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</si>
  <si>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</si>
  <si>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</si>
  <si>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</si>
  <si>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</si>
  <si>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</si>
  <si>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</si>
  <si>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</si>
  <si>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</si>
  <si>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</si>
  <si>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</si>
  <si>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</si>
  <si>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</si>
  <si>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</si>
  <si>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</si>
  <si>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</si>
  <si>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</si>
  <si>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</si>
  <si>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</si>
  <si>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</si>
  <si>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</si>
  <si>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</si>
  <si>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</si>
  <si>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</si>
  <si>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</si>
  <si>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</si>
  <si>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</si>
  <si>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</si>
  <si>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</si>
  <si>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</si>
  <si>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</si>
  <si>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</si>
  <si>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</si>
  <si>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</si>
  <si>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</si>
  <si>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</si>
  <si>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</si>
  <si>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</si>
  <si>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</si>
  <si>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</si>
  <si>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</si>
  <si>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</si>
  <si>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</si>
  <si>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</si>
  <si>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</si>
  <si>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</si>
  <si>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</si>
  <si>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</si>
  <si>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</si>
  <si>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</si>
  <si>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</si>
  <si>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</si>
  <si>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</si>
  <si>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</si>
  <si>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</si>
  <si>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</si>
  <si>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</si>
  <si>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</si>
  <si>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</si>
  <si>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</si>
  <si>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</si>
  <si>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</si>
  <si>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</si>
  <si>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</si>
  <si>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</si>
  <si>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</si>
  <si>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</si>
  <si>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</si>
  <si>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</si>
  <si>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</si>
  <si>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</si>
  <si>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</si>
  <si>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</si>
  <si>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</si>
  <si>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</si>
  <si>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</si>
  <si>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</si>
  <si>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</si>
  <si>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</si>
  <si>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</si>
  <si>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</si>
  <si>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</si>
  <si>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</si>
  <si>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</si>
  <si>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</si>
  <si>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</si>
  <si>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</si>
  <si>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</si>
  <si>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</si>
  <si>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</si>
  <si>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</si>
  <si>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</si>
  <si>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</si>
  <si>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</si>
  <si>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</si>
  <si>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</si>
  <si>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</si>
  <si>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</si>
  <si>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</si>
  <si>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</si>
  <si>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</si>
  <si>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</si>
  <si>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</si>
  <si>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</si>
  <si>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</si>
  <si>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</si>
  <si>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</si>
  <si>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</si>
  <si>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</si>
  <si>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</si>
  <si>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</si>
  <si>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</si>
  <si>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</si>
  <si>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</si>
  <si>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</si>
  <si>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</si>
  <si>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</si>
  <si>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</si>
  <si>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</si>
  <si>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</si>
  <si>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</si>
  <si>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</si>
  <si>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</si>
  <si>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</si>
  <si>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</si>
  <si>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</si>
  <si>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</si>
  <si>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</si>
  <si>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</si>
  <si>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</si>
  <si>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</si>
  <si>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</si>
  <si>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</si>
  <si>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</si>
  <si>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</si>
  <si>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</si>
  <si>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</si>
  <si>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</si>
  <si>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</si>
  <si>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</si>
  <si>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</si>
  <si>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</si>
  <si>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</si>
  <si>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</si>
  <si>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</si>
  <si>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</si>
  <si>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</si>
  <si>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</si>
  <si>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</si>
  <si>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</si>
  <si>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</si>
  <si>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</si>
  <si>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</si>
  <si>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</si>
  <si>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</si>
  <si>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</si>
  <si>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</si>
  <si>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</si>
  <si>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</si>
  <si>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</si>
  <si>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</si>
  <si>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</si>
  <si>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</si>
  <si>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</si>
  <si>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</si>
  <si>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</si>
  <si>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</si>
  <si>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</si>
  <si>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</si>
  <si>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</si>
  <si>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</si>
  <si>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</si>
  <si>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</si>
  <si>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</si>
  <si>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</si>
  <si>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</si>
  <si>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</si>
  <si>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</si>
  <si>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</si>
  <si>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</si>
  <si>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</si>
  <si>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</si>
  <si>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</si>
  <si>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</si>
  <si>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</si>
  <si>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</si>
  <si>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</si>
  <si>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</si>
  <si>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</si>
  <si>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</si>
  <si>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</si>
  <si>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</si>
  <si>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</si>
  <si>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</si>
  <si>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</si>
  <si>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</si>
  <si>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</si>
  <si>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</si>
  <si>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</si>
  <si>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</si>
  <si>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</si>
  <si>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</si>
  <si>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</si>
  <si>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</si>
  <si>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</si>
  <si>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</si>
  <si>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</si>
  <si>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</si>
  <si>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</si>
  <si>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</si>
  <si>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</si>
  <si>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</si>
  <si>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</si>
  <si>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</si>
  <si>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</si>
  <si>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</si>
  <si>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</si>
  <si>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</si>
  <si>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</si>
  <si>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</si>
  <si>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</si>
  <si>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</si>
  <si>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</si>
  <si>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</si>
  <si>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</si>
  <si>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</si>
  <si>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</si>
  <si>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</si>
  <si>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</si>
  <si>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</si>
  <si>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</si>
  <si>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</si>
  <si>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</si>
  <si>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</si>
  <si>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</si>
  <si>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</si>
  <si>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</si>
  <si>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</si>
  <si>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</si>
  <si>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</si>
  <si>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</si>
  <si>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</si>
  <si>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</si>
  <si>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</si>
  <si>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</si>
  <si>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</si>
  <si>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</si>
  <si>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</si>
  <si>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</si>
  <si>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</si>
  <si>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</si>
  <si>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</si>
  <si>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</si>
  <si>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</si>
  <si>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</si>
  <si>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</si>
  <si>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</si>
  <si>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</si>
  <si>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</si>
  <si>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</si>
  <si>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</si>
  <si>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</si>
  <si>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</si>
  <si>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</si>
  <si>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</si>
  <si>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</si>
  <si>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</si>
  <si>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</si>
  <si>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</si>
  <si>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</si>
  <si>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</si>
  <si>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</si>
  <si>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</si>
  <si>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</si>
  <si>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</si>
  <si>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</si>
  <si>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</si>
  <si>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</si>
  <si>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</si>
  <si>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</si>
  <si>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</si>
  <si>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</si>
  <si>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</si>
  <si>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</si>
  <si>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</si>
  <si>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</si>
  <si>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</si>
  <si>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</si>
  <si>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</si>
  <si>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</si>
  <si>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</si>
  <si>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</si>
  <si>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</si>
  <si>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</si>
  <si>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</si>
  <si>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</si>
  <si>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</si>
  <si>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</si>
  <si>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</si>
  <si>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</si>
  <si>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</si>
  <si>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</si>
  <si>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</si>
  <si>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</si>
  <si>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</si>
  <si>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</si>
  <si>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</si>
  <si>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</si>
  <si>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</si>
  <si>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</si>
  <si>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</si>
  <si>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</si>
  <si>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</si>
  <si>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</si>
  <si>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</si>
  <si>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</si>
  <si>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</si>
  <si>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</si>
  <si>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</si>
  <si>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</si>
  <si>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</si>
  <si>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</si>
  <si>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</si>
  <si>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</si>
  <si>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</si>
  <si>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</si>
  <si>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</si>
  <si>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</si>
  <si>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</si>
  <si>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</si>
  <si>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</si>
  <si>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</si>
  <si>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</si>
  <si>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</si>
  <si>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</si>
  <si>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</si>
  <si>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</si>
  <si>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</si>
  <si>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</si>
  <si>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</si>
  <si>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</si>
  <si>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</si>
  <si>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</si>
  <si>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</si>
  <si>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</si>
  <si>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</si>
  <si>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</si>
  <si>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</si>
  <si>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</si>
  <si>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</si>
  <si>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</si>
  <si>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</si>
  <si>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</si>
  <si>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</si>
  <si>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</si>
  <si>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</si>
  <si>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</si>
  <si>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</si>
  <si>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</si>
  <si>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</si>
  <si>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</si>
  <si>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</si>
  <si>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</si>
  <si>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</si>
  <si>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</si>
  <si>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</si>
  <si>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</si>
  <si>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</si>
  <si>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</si>
  <si>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</si>
  <si>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</si>
  <si>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</si>
  <si>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</si>
  <si>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</si>
  <si>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</si>
  <si>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</si>
  <si>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</si>
  <si>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</si>
  <si>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</si>
  <si>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</si>
  <si>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</si>
  <si>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</si>
  <si>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</si>
  <si>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</si>
  <si>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</si>
  <si>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</si>
  <si>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</si>
  <si>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</si>
  <si>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</si>
  <si>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</si>
  <si>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</si>
  <si>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</si>
  <si>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</si>
  <si>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</si>
  <si>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</si>
  <si>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</si>
  <si>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</si>
  <si>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</si>
  <si>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</si>
  <si>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</si>
  <si>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</si>
  <si>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</si>
  <si>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</si>
  <si>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</si>
  <si>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</si>
  <si>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</si>
  <si>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</si>
  <si>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</si>
  <si>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</si>
  <si>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</si>
  <si>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</si>
  <si>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</si>
  <si>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</si>
  <si>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</si>
  <si>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</si>
  <si>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</si>
  <si>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</si>
  <si>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</si>
  <si>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</si>
  <si>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</si>
  <si>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</si>
  <si>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</si>
  <si>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</si>
  <si>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</si>
  <si>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</si>
  <si>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</si>
  <si>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</si>
  <si>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</si>
  <si>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</si>
  <si>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</si>
  <si>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</si>
  <si>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</si>
  <si>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</si>
  <si>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</si>
  <si>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</si>
  <si>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</si>
  <si>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</si>
  <si>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</si>
  <si>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</si>
  <si>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</si>
  <si>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</si>
  <si>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</si>
  <si>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</si>
  <si>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</si>
  <si>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</si>
  <si>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</si>
  <si>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</si>
  <si>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</si>
  <si>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</si>
  <si>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</si>
  <si>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</si>
  <si>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</si>
  <si>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</si>
  <si>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</si>
  <si>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</si>
  <si>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</si>
  <si>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</si>
  <si>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</si>
  <si>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</si>
  <si>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</si>
  <si>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</si>
  <si>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</si>
  <si>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</si>
  <si>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</si>
  <si>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</si>
  <si>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</si>
  <si>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</si>
  <si>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</si>
  <si>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</si>
  <si>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</si>
  <si>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</si>
  <si>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</si>
  <si>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</si>
  <si>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</si>
  <si>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</si>
  <si>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</si>
  <si>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</si>
  <si>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</si>
  <si>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</si>
  <si>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</si>
  <si>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</si>
  <si>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</si>
  <si>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</si>
  <si>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</si>
  <si>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</si>
  <si>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</si>
  <si>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</si>
  <si>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</si>
  <si>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</si>
  <si>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</si>
  <si>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</si>
  <si>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</si>
  <si>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</si>
  <si>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</si>
  <si>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</si>
  <si>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</si>
  <si>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</si>
  <si>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</si>
  <si>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</si>
  <si>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</si>
  <si>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</si>
  <si>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</si>
  <si>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</si>
  <si>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</si>
  <si>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</si>
  <si>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</si>
  <si>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</si>
  <si>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</si>
  <si>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</si>
  <si>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</si>
  <si>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</si>
  <si>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</si>
  <si>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</si>
  <si>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</si>
  <si>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</si>
  <si>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</si>
  <si>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</si>
  <si>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</si>
  <si>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</si>
  <si>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</si>
  <si>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</si>
  <si>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</si>
  <si>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</si>
  <si>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</si>
  <si>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</si>
  <si>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</si>
  <si>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</si>
  <si>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</si>
  <si>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</si>
  <si>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</si>
  <si>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</si>
  <si>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</si>
  <si>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</si>
  <si>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</si>
  <si>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</si>
  <si>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</si>
  <si>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</si>
  <si>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</si>
  <si>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</si>
  <si>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</si>
  <si>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</si>
  <si>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</si>
  <si>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</si>
  <si>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</si>
  <si>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</si>
  <si>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</si>
  <si>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</si>
  <si>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</si>
  <si>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</si>
  <si>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</si>
  <si>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</si>
  <si>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</si>
  <si>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</si>
  <si>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</si>
  <si>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</si>
  <si>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</si>
  <si>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</si>
  <si>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</si>
  <si>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</si>
  <si>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</si>
  <si>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</si>
  <si>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</si>
  <si>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</si>
  <si>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</si>
  <si>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</si>
  <si>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</si>
  <si>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</si>
  <si>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</si>
  <si>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</si>
  <si>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</si>
  <si>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</si>
  <si>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</si>
  <si>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</si>
  <si>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</si>
  <si>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</si>
  <si>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</si>
  <si>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</si>
  <si>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</si>
  <si>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</si>
  <si>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</si>
  <si>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</si>
  <si>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</si>
  <si>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</si>
  <si>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</si>
  <si>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</si>
  <si>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</si>
  <si>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</si>
  <si>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</si>
  <si>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</si>
  <si>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</si>
  <si>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</si>
  <si>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</si>
  <si>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</si>
  <si>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</si>
  <si>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</si>
  <si>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</si>
  <si>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</si>
  <si>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</si>
  <si>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</si>
  <si>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</si>
  <si>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</si>
  <si>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</si>
  <si>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</si>
  <si>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</si>
  <si>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</si>
  <si>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</si>
  <si>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</si>
  <si>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</si>
  <si>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</si>
  <si>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</si>
  <si>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</si>
  <si>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</si>
  <si>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</si>
  <si>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</si>
  <si>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</si>
  <si>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</si>
  <si>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</si>
  <si>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</si>
  <si>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</si>
  <si>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</si>
  <si>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</si>
  <si>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</si>
  <si>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</si>
  <si>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</si>
  <si>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</si>
  <si>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</si>
  <si>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</si>
  <si>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</si>
  <si>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</si>
  <si>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</si>
  <si>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</si>
  <si>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</si>
  <si>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</si>
  <si>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</si>
  <si>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</si>
  <si>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</si>
  <si>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</si>
  <si>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</si>
  <si>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</si>
  <si>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</si>
  <si>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</si>
  <si>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</si>
  <si>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</si>
  <si>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</si>
  <si>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</si>
  <si>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</si>
  <si>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</si>
  <si>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</si>
  <si>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</si>
  <si>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</si>
  <si>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</si>
  <si>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</si>
  <si>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</si>
  <si>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</si>
  <si>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</si>
  <si>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</si>
  <si>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</si>
  <si>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</si>
  <si>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</si>
  <si>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</si>
  <si>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</si>
  <si>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</si>
  <si>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</si>
  <si>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</si>
  <si>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</si>
  <si>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</si>
  <si>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</si>
  <si>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</si>
  <si>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</si>
  <si>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</si>
  <si>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</si>
  <si>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</si>
  <si>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</si>
  <si>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</si>
  <si>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</si>
  <si>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</si>
  <si>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</si>
  <si>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</si>
  <si>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</si>
  <si>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</si>
  <si>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</si>
  <si>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</si>
  <si>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</si>
  <si>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</si>
  <si>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</si>
  <si>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</si>
  <si>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</si>
  <si>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</si>
  <si>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</si>
  <si>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</si>
  <si>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</si>
  <si>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</si>
  <si>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</si>
  <si>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</si>
  <si>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</si>
  <si>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</si>
  <si>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</si>
  <si>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</si>
  <si>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</si>
  <si>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</si>
  <si>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</si>
  <si>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</si>
  <si>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</si>
  <si>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</si>
  <si>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</si>
  <si>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</si>
  <si>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</si>
  <si>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</si>
  <si>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</si>
  <si>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</si>
  <si>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</si>
  <si>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</si>
  <si>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</si>
  <si>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</si>
  <si>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</si>
  <si>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</si>
  <si>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</si>
  <si>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</si>
  <si>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</si>
  <si>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</si>
  <si>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</si>
  <si>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</si>
  <si>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</si>
  <si>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</si>
  <si>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</si>
  <si>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</si>
  <si>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</si>
  <si>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</si>
  <si>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</si>
  <si>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</si>
  <si>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</si>
  <si>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</si>
  <si>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</si>
  <si>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</si>
  <si>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</si>
  <si>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</si>
  <si>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</si>
  <si>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</si>
  <si>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</si>
  <si>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</si>
  <si>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</si>
  <si>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</si>
  <si>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</si>
  <si>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</si>
  <si>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</si>
  <si>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</si>
  <si>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</si>
  <si>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</si>
  <si>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</si>
  <si>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</si>
  <si>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</si>
  <si>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</si>
  <si>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</si>
  <si>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</si>
  <si>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</si>
  <si>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</si>
  <si>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</si>
  <si>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</si>
  <si>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</si>
  <si>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</si>
  <si>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</si>
  <si>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</si>
  <si>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</si>
  <si>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</si>
  <si>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</si>
  <si>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</si>
  <si>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</si>
  <si>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</si>
  <si>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</si>
  <si>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</si>
  <si>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</si>
  <si>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</si>
  <si>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</si>
  <si>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</si>
  <si>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</si>
  <si>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</si>
  <si>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</si>
  <si>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</si>
  <si>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</si>
  <si>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</si>
  <si>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</si>
  <si>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</si>
  <si>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</si>
  <si>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</si>
  <si>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</si>
  <si>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</si>
  <si>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</si>
  <si>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</si>
  <si>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</si>
  <si>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</si>
  <si>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</si>
  <si>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</si>
  <si>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</si>
  <si>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</si>
  <si>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</si>
  <si>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</si>
  <si>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</si>
  <si>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</si>
  <si>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</si>
  <si>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</si>
  <si>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</si>
  <si>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</si>
  <si>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</si>
  <si>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</si>
  <si>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</si>
  <si>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</si>
  <si>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</si>
  <si>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</si>
  <si>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</si>
  <si>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</si>
  <si>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</si>
  <si>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</si>
  <si>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</si>
  <si>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</si>
  <si>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</si>
  <si>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</si>
  <si>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</si>
  <si>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</si>
  <si>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</si>
  <si>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</si>
  <si>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</si>
  <si>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</si>
  <si>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</si>
  <si>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</si>
  <si>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</si>
  <si>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</si>
  <si>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</si>
  <si>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</si>
  <si>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</si>
  <si>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</si>
  <si>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</si>
  <si>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</si>
  <si>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</si>
  <si>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</si>
  <si>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</si>
  <si>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</si>
  <si>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</si>
  <si>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</si>
  <si>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</si>
  <si>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</si>
  <si>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</si>
  <si>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</si>
  <si>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</si>
  <si>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</si>
  <si>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</si>
  <si>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</si>
  <si>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</si>
  <si>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</si>
  <si>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</si>
  <si>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</si>
  <si>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</si>
  <si>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</si>
  <si>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</si>
  <si>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</si>
  <si>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</si>
  <si>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</si>
  <si>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</si>
  <si>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</si>
  <si>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</si>
  <si>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</si>
  <si>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</si>
  <si>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</si>
  <si>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</si>
  <si>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</si>
  <si>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</si>
  <si>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</si>
  <si>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</si>
  <si>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</si>
  <si>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</si>
  <si>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</si>
  <si>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</si>
  <si>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</si>
  <si>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</si>
  <si>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</si>
  <si>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</si>
  <si>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</si>
  <si>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</si>
  <si>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</si>
  <si>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</si>
  <si>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</si>
  <si>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</si>
  <si>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</si>
  <si>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</si>
  <si>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</si>
  <si>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</si>
  <si>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</si>
  <si>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</si>
  <si>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</si>
  <si>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</si>
  <si>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</si>
  <si>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</si>
  <si>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</si>
  <si>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</si>
  <si>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</si>
  <si>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</si>
  <si>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</si>
  <si>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</si>
  <si>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</si>
  <si>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</si>
  <si>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</si>
  <si>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</si>
  <si>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</si>
  <si>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</si>
  <si>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</si>
  <si>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</si>
  <si>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</si>
  <si>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</si>
  <si>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</si>
  <si>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</si>
  <si>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</si>
  <si>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</si>
  <si>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</si>
  <si>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</si>
  <si>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</si>
  <si>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</si>
  <si>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</si>
  <si>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</si>
  <si>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</si>
  <si>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</si>
  <si>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</si>
  <si>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</si>
  <si>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</si>
  <si>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</si>
  <si>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</si>
  <si>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</si>
  <si>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</si>
  <si>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</si>
  <si>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</si>
  <si>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</si>
  <si>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</si>
  <si>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</si>
  <si>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</si>
  <si>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</si>
  <si>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</si>
  <si>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</si>
  <si>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</si>
  <si>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</si>
  <si>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</si>
  <si>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</si>
  <si>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</si>
  <si>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</si>
  <si>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</si>
  <si>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</si>
  <si>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</si>
  <si>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</si>
  <si>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</si>
  <si>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</si>
  <si>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</si>
  <si>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</si>
  <si>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</si>
  <si>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</si>
  <si>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</si>
  <si>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</si>
  <si>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</si>
  <si>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</si>
  <si>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</si>
  <si>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</si>
  <si>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</si>
  <si>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</si>
  <si>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</si>
  <si>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</si>
  <si>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</si>
  <si>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</si>
  <si>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</si>
  <si>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</si>
  <si>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</si>
  <si>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</si>
  <si>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</si>
  <si>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</si>
  <si>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</si>
  <si>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</si>
  <si>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</si>
  <si>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</si>
  <si>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</si>
  <si>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</si>
  <si>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</si>
  <si>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</si>
  <si>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</si>
  <si>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</si>
  <si>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</si>
  <si>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</si>
  <si>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</si>
  <si>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</si>
  <si>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</si>
  <si>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</si>
  <si>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</si>
  <si>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</si>
  <si>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</si>
  <si>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</si>
  <si>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</si>
  <si>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</si>
  <si>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</si>
  <si>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</si>
  <si>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</si>
  <si>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</si>
  <si>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</si>
  <si>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</si>
  <si>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</si>
  <si>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</si>
  <si>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</si>
  <si>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</si>
  <si>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</si>
  <si>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</si>
  <si>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</si>
  <si>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</si>
  <si>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</si>
  <si>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</si>
  <si>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</si>
  <si>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</si>
  <si>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</si>
  <si>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</si>
  <si>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</si>
  <si>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</si>
  <si>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</si>
  <si>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</si>
  <si>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</si>
  <si>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</si>
  <si>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</si>
  <si>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</si>
  <si>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</si>
  <si>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</si>
  <si>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</si>
  <si>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</si>
  <si>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</si>
  <si>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</si>
  <si>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</si>
  <si>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</si>
  <si>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</si>
  <si>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</si>
  <si>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</si>
  <si>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</si>
  <si>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</si>
  <si>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</si>
  <si>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</si>
  <si>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</si>
  <si>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</si>
  <si>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</si>
  <si>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</si>
  <si>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</si>
  <si>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</si>
  <si>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</si>
  <si>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</si>
  <si>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</si>
  <si>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</si>
  <si>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</si>
  <si>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</si>
  <si>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</si>
  <si>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</si>
  <si>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</si>
  <si>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</si>
  <si>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</si>
  <si>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</si>
  <si>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</si>
  <si>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</si>
  <si>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</si>
  <si>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</si>
  <si>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</si>
  <si>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</si>
  <si>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</si>
  <si>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</si>
  <si>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</si>
  <si>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</si>
  <si>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</si>
  <si>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</si>
  <si>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</si>
  <si>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</si>
  <si>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</si>
  <si>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</si>
  <si>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</si>
  <si>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</si>
  <si>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</si>
  <si>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</si>
  <si>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</si>
  <si>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</si>
  <si>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</si>
  <si>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</si>
  <si>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</si>
  <si>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</si>
  <si>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</si>
  <si>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</si>
  <si>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</si>
  <si>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</si>
  <si>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</si>
  <si>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</si>
  <si>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</si>
  <si>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</si>
  <si>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</si>
  <si>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</si>
  <si>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</si>
  <si>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</si>
  <si>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</si>
  <si>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</si>
  <si>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</si>
  <si>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</si>
  <si>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</si>
  <si>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</si>
  <si>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</si>
  <si>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</si>
  <si>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</si>
  <si>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</si>
  <si>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</si>
  <si>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</si>
  <si>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</si>
  <si>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</si>
  <si>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</si>
  <si>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</si>
  <si>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</si>
  <si>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</si>
  <si>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</si>
  <si>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</si>
  <si>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</si>
  <si>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</si>
  <si>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</si>
  <si>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</si>
  <si>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</si>
  <si>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</si>
  <si>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</si>
  <si>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</si>
  <si>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</si>
  <si>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</si>
  <si>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</si>
  <si>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</si>
  <si>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</si>
  <si>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</si>
  <si>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</si>
  <si>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</si>
  <si>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</si>
  <si>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</si>
  <si>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</si>
  <si>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</si>
  <si>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</si>
  <si>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</si>
  <si>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</si>
  <si>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</si>
  <si>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</si>
  <si>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</si>
  <si>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</si>
  <si>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</si>
  <si>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</si>
  <si>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</si>
  <si>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</si>
  <si>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</si>
  <si>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</si>
  <si>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</si>
  <si>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</si>
  <si>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</si>
  <si>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</si>
  <si>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</si>
  <si>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</si>
  <si>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</si>
  <si>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</si>
  <si>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</si>
  <si>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</si>
  <si>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</si>
  <si>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</si>
  <si>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</si>
  <si>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</si>
  <si>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</si>
  <si>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</si>
  <si>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</si>
  <si>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</si>
  <si>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</si>
  <si>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</si>
  <si>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</si>
  <si>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</si>
  <si>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</si>
  <si>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</si>
  <si>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</si>
  <si>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</si>
  <si>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</si>
  <si>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</si>
  <si>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</si>
  <si>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</si>
  <si>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</si>
  <si>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</si>
  <si>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</si>
  <si>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</si>
  <si>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</si>
  <si>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</si>
  <si>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</si>
  <si>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</si>
  <si>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</si>
  <si>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</si>
  <si>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</si>
  <si>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</si>
  <si>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</si>
  <si>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</si>
  <si>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</si>
  <si>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</si>
  <si>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</si>
  <si>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</si>
  <si>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</si>
  <si>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</si>
  <si>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</si>
  <si>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</si>
  <si>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</si>
  <si>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</si>
  <si>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</si>
  <si>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</si>
  <si>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</si>
  <si>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</si>
  <si>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</si>
  <si>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</si>
  <si>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</si>
  <si>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</si>
  <si>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</si>
  <si>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</si>
  <si>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</si>
  <si>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</si>
  <si>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</si>
  <si>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</si>
  <si>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</si>
  <si>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</si>
  <si>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</si>
  <si>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</si>
  <si>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</si>
  <si>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</si>
  <si>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</si>
  <si>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</si>
  <si>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</si>
  <si>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</si>
  <si>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</si>
  <si>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</si>
  <si>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</si>
  <si>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</si>
  <si>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</si>
  <si>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</si>
  <si>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</si>
  <si>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</si>
  <si>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</si>
  <si>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</si>
  <si>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</si>
  <si>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</si>
  <si>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</si>
  <si>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</si>
  <si>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</si>
  <si>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</si>
  <si>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</si>
  <si>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</si>
  <si>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</si>
  <si>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</si>
  <si>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</si>
  <si>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</si>
  <si>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</si>
  <si>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</si>
  <si>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</si>
  <si>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</si>
  <si>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</si>
  <si>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</si>
  <si>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</si>
  <si>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</si>
  <si>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</si>
  <si>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</si>
  <si>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</si>
  <si>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</si>
  <si>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</si>
  <si>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</si>
  <si>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</si>
  <si>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</si>
  <si>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</si>
  <si>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</si>
  <si>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</si>
  <si>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</si>
  <si>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</si>
  <si>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</si>
  <si>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</si>
  <si>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</si>
  <si>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</si>
  <si>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</si>
  <si>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</si>
  <si>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</si>
  <si>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</si>
  <si>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</si>
  <si>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</si>
  <si>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</si>
  <si>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</si>
  <si>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</si>
  <si>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</si>
  <si>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</si>
  <si>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</si>
  <si>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</si>
  <si>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</si>
  <si>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</si>
  <si>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</si>
  <si>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</si>
  <si>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</si>
  <si>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</si>
  <si>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</si>
  <si>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</si>
  <si>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</si>
  <si>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</si>
  <si>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</si>
  <si>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</si>
  <si>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</si>
  <si>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</si>
  <si>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</si>
  <si>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</si>
  <si>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</si>
  <si>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</si>
  <si>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</si>
  <si>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</si>
  <si>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</si>
  <si>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</si>
  <si>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</si>
  <si>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</si>
  <si>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</si>
  <si>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</si>
  <si>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</si>
  <si>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</si>
  <si>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</si>
  <si>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</si>
  <si>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</si>
  <si>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</si>
  <si>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</si>
  <si>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</si>
  <si>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</si>
  <si>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</si>
  <si>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</si>
  <si>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</si>
  <si>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</si>
  <si>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</si>
  <si>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</si>
  <si>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</si>
  <si>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</si>
  <si>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</si>
  <si>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</si>
  <si>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</si>
  <si>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</si>
  <si>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</si>
  <si>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</si>
  <si>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</si>
  <si>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</si>
  <si>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</si>
  <si>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</si>
  <si>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</si>
  <si>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</si>
  <si>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</si>
  <si>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</si>
  <si>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</si>
  <si>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</si>
  <si>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</si>
  <si>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</si>
  <si>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</si>
  <si>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</si>
  <si>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</si>
  <si>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</si>
  <si>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</si>
  <si>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</si>
  <si>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</si>
  <si>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</si>
  <si>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</si>
  <si>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</si>
  <si>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</si>
  <si>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</si>
  <si>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</si>
  <si>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</si>
  <si>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</si>
  <si>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</si>
  <si>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</si>
  <si>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</si>
  <si>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</si>
  <si>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</si>
  <si>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</si>
  <si>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</si>
  <si>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</si>
  <si>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</si>
  <si>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</si>
  <si>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</si>
  <si>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</si>
  <si>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</si>
  <si>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</si>
  <si>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</si>
  <si>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</si>
  <si>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</si>
  <si>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</si>
  <si>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</si>
  <si>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</si>
  <si>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</si>
  <si>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</si>
  <si>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</si>
  <si>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</si>
  <si>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</si>
  <si>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</si>
  <si>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</si>
  <si>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</si>
  <si>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</si>
  <si>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</si>
  <si>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</si>
  <si>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</si>
  <si>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</si>
  <si>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</si>
  <si>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</si>
  <si>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</si>
  <si>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</si>
  <si>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</si>
  <si>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</si>
  <si>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</si>
  <si>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</si>
  <si>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</si>
  <si>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</si>
  <si>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</si>
  <si>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</si>
  <si>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</si>
  <si>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</si>
  <si>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</si>
  <si>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</si>
  <si>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</si>
  <si>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</si>
  <si>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</si>
  <si>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</si>
  <si>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</si>
  <si>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</si>
  <si>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</si>
  <si>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</si>
  <si>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</si>
  <si>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</si>
  <si>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</si>
  <si>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</si>
  <si>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</si>
  <si>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</si>
  <si>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</si>
  <si>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</si>
  <si>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</si>
  <si>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</si>
  <si>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</si>
  <si>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</si>
  <si>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</si>
  <si>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</si>
  <si>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</si>
  <si>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</si>
  <si>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</si>
  <si>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</si>
  <si>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</si>
  <si>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</si>
  <si>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</si>
  <si>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</si>
  <si>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</si>
  <si>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</si>
  <si>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</si>
  <si>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</si>
  <si>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</si>
  <si>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</si>
  <si>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</si>
  <si>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</si>
  <si>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</si>
  <si>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</si>
  <si>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</si>
  <si>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</si>
  <si>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</si>
  <si>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</si>
  <si>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</si>
  <si>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</si>
  <si>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</si>
  <si>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</si>
  <si>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</si>
  <si>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</si>
  <si>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</si>
  <si>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</si>
  <si>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</si>
  <si>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</si>
  <si>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</si>
  <si>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</si>
  <si>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</si>
  <si>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</si>
  <si>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</si>
  <si>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</si>
  <si>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</si>
  <si>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</si>
  <si>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</si>
  <si>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</si>
  <si>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</si>
  <si>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</si>
  <si>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</si>
  <si>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</si>
  <si>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</si>
  <si>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</si>
  <si>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</si>
  <si>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</si>
  <si>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</si>
  <si>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</si>
  <si>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</si>
  <si>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</si>
  <si>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</si>
  <si>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</si>
  <si>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</si>
  <si>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</si>
  <si>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</si>
  <si>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</si>
  <si>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</si>
  <si>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</si>
  <si>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</si>
  <si>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</si>
  <si>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</si>
  <si>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</si>
  <si>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</si>
  <si>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</si>
  <si>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</si>
  <si>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</si>
  <si>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</si>
  <si>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</si>
  <si>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</si>
  <si>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</si>
  <si>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</si>
  <si>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</si>
  <si>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</si>
  <si>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</si>
  <si>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</si>
  <si>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</si>
  <si>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</si>
  <si>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</si>
  <si>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</si>
  <si>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</si>
  <si>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</si>
  <si>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</si>
  <si>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</si>
  <si>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</si>
  <si>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</si>
  <si>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</si>
  <si>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</si>
  <si>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</si>
  <si>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</si>
  <si>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</si>
  <si>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</si>
  <si>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</si>
  <si>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</si>
  <si>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</si>
  <si>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</si>
  <si>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</si>
  <si>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</si>
  <si>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</si>
  <si>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</si>
  <si>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</si>
  <si>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</si>
  <si>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</si>
  <si>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</si>
  <si>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</si>
  <si>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</si>
  <si>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</si>
  <si>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</si>
  <si>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</si>
  <si>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</si>
  <si>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</si>
  <si>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</si>
  <si>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</si>
  <si>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</si>
  <si>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</si>
  <si>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</si>
  <si>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</si>
  <si>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</si>
  <si>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</si>
  <si>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</si>
  <si>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</si>
  <si>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</si>
  <si>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</si>
  <si>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</si>
  <si>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</si>
  <si>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</si>
  <si>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</si>
  <si>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</si>
  <si>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</si>
  <si>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</si>
  <si>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</si>
  <si>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</si>
  <si>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</si>
  <si>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</si>
  <si>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</si>
  <si>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</si>
  <si>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</si>
  <si>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</si>
  <si>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</si>
  <si>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</si>
  <si>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</si>
  <si>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</si>
  <si>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</si>
  <si>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</si>
  <si>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</si>
  <si>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</si>
  <si>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</si>
  <si>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</si>
  <si>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</si>
  <si>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</si>
  <si>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</si>
  <si>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</si>
  <si>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</si>
  <si>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</si>
  <si>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</si>
  <si>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</si>
  <si>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</si>
  <si>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</si>
  <si>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</si>
  <si>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</si>
  <si>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</si>
  <si>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</si>
  <si>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</si>
  <si>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</si>
  <si>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</si>
  <si>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</si>
  <si>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</si>
  <si>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</si>
  <si>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</si>
  <si>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</si>
  <si>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</si>
  <si>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</si>
  <si>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</si>
  <si>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</si>
  <si>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</si>
  <si>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</si>
  <si>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</si>
  <si>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</si>
  <si>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</si>
  <si>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</si>
  <si>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</si>
  <si>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</si>
  <si>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</si>
  <si>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</si>
  <si>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</si>
  <si>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</si>
  <si>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</si>
  <si>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</si>
  <si>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</si>
  <si>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</si>
  <si>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</si>
  <si>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</si>
  <si>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</si>
  <si>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</si>
  <si>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</si>
  <si>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</si>
  <si>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</si>
  <si>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</si>
  <si>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</si>
  <si>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</si>
  <si>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</si>
  <si>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</si>
  <si>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</si>
  <si>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</si>
  <si>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</si>
  <si>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</si>
  <si>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</si>
  <si>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</si>
  <si>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</si>
  <si>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</si>
  <si>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</si>
  <si>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</si>
  <si>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</si>
  <si>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</si>
  <si>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</si>
  <si>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</si>
  <si>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</si>
  <si>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</si>
  <si>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</si>
  <si>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</si>
  <si>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</si>
  <si>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</si>
  <si>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</si>
  <si>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</si>
  <si>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</si>
  <si>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</si>
  <si>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</si>
  <si>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</si>
  <si>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</si>
  <si>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</si>
  <si>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</si>
  <si>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</si>
  <si>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</si>
  <si>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</si>
  <si>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</si>
  <si>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</si>
  <si>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</si>
  <si>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</si>
  <si>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</si>
  <si>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</si>
  <si>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</si>
  <si>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</si>
  <si>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</si>
  <si>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</si>
  <si>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</si>
  <si>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</si>
  <si>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</si>
  <si>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</si>
  <si>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</si>
  <si>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</si>
  <si>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</si>
  <si>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</si>
  <si>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</si>
  <si>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</si>
  <si>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</si>
  <si>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</si>
  <si>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</si>
  <si>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</si>
  <si>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</si>
  <si>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</si>
  <si>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</si>
  <si>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</si>
  <si>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</si>
  <si>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</si>
  <si>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</si>
  <si>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</si>
  <si>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</si>
  <si>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</si>
  <si>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</si>
  <si>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</si>
  <si>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</si>
  <si>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</si>
  <si>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</si>
  <si>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</si>
  <si>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</si>
  <si>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</si>
  <si>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</si>
  <si>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</si>
  <si>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</si>
  <si>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</si>
  <si>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</si>
  <si>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</si>
  <si>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</si>
  <si>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</si>
  <si>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</si>
  <si>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</si>
  <si>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</si>
  <si>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</si>
  <si>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</si>
  <si>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</si>
  <si>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</si>
  <si>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</si>
  <si>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</si>
  <si>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</si>
  <si>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</si>
  <si>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</si>
  <si>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</si>
  <si>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</si>
  <si>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</si>
  <si>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</si>
  <si>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</si>
  <si>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</si>
  <si>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</si>
  <si>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</si>
  <si>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</si>
  <si>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</si>
  <si>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</si>
  <si>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</si>
  <si>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</si>
  <si>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</si>
  <si>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</si>
  <si>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</si>
  <si>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</si>
  <si>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</si>
  <si>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</si>
  <si>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</si>
  <si>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</si>
  <si>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</si>
  <si>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</si>
  <si>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</si>
  <si>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</si>
  <si>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</si>
  <si>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</si>
  <si>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</si>
  <si>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</si>
  <si>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</si>
  <si>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</si>
  <si>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</si>
  <si>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</si>
  <si>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</si>
  <si>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</si>
  <si>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</si>
  <si>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</si>
  <si>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</si>
  <si>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</si>
  <si>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</si>
  <si>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</si>
  <si>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</si>
  <si>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</si>
  <si>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</si>
  <si>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</si>
  <si>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</si>
  <si>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</si>
  <si>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</si>
  <si>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</si>
  <si>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</si>
  <si>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</si>
  <si>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</si>
  <si>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</si>
  <si>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</si>
  <si>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</si>
  <si>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</si>
  <si>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</si>
  <si>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</si>
  <si>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</si>
  <si>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</si>
  <si>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</si>
  <si>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</si>
  <si>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</si>
  <si>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</si>
  <si>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</si>
  <si>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</si>
  <si>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</si>
  <si>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</si>
  <si>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</si>
  <si>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</si>
  <si>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</si>
  <si>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</si>
  <si>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</si>
  <si>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</si>
  <si>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</si>
  <si>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</si>
  <si>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</si>
  <si>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</si>
  <si>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</si>
  <si>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</si>
  <si>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</si>
  <si>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</si>
  <si>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</si>
  <si>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</si>
  <si>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</si>
  <si>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</si>
  <si>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</si>
  <si>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</si>
  <si>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</si>
  <si>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</si>
  <si>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</si>
  <si>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</si>
  <si>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</si>
  <si>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</si>
  <si>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</si>
  <si>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</si>
  <si>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</si>
  <si>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</si>
  <si>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</si>
  <si>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</si>
  <si>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</si>
  <si>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</si>
  <si>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</si>
  <si>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</si>
  <si>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</si>
  <si>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</si>
  <si>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</si>
  <si>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</si>
  <si>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</si>
  <si>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</si>
  <si>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</si>
  <si>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</si>
  <si>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</si>
  <si>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</si>
  <si>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</si>
  <si>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</si>
  <si>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</si>
  <si>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</si>
  <si>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</si>
  <si>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</si>
  <si>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</si>
  <si>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</si>
  <si>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</si>
  <si>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</si>
  <si>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</si>
  <si>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</si>
  <si>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</si>
  <si>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</si>
  <si>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</si>
  <si>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</si>
  <si>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</si>
  <si>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</si>
  <si>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</si>
  <si>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</si>
  <si>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</si>
  <si>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</si>
  <si>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</si>
  <si>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</si>
  <si>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</si>
  <si>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</si>
  <si>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</si>
  <si>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</si>
  <si>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</si>
  <si>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</si>
  <si>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</si>
  <si>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</si>
  <si>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</si>
  <si>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</si>
  <si>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</si>
  <si>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</si>
  <si>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</si>
  <si>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</si>
  <si>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</si>
  <si>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</si>
  <si>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</si>
  <si>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</si>
  <si>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</si>
  <si>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</si>
  <si>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</si>
  <si>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</si>
  <si>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</si>
  <si>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</si>
  <si>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</si>
  <si>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</si>
  <si>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</si>
  <si>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</si>
  <si>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</si>
  <si>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</si>
  <si>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</si>
  <si>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</si>
  <si>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</si>
  <si>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</si>
  <si>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</si>
  <si>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</si>
  <si>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</si>
  <si>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</si>
  <si>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</si>
  <si>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</si>
  <si>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</si>
  <si>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</si>
  <si>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</si>
  <si>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</si>
  <si>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</si>
  <si>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</si>
  <si>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</si>
  <si>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</si>
  <si>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</si>
  <si>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</si>
  <si>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</si>
  <si>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</si>
  <si>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</si>
  <si>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</si>
  <si>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</si>
  <si>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</si>
  <si>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</si>
  <si>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</si>
  <si>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</si>
  <si>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</si>
  <si>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</si>
  <si>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</si>
  <si>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</si>
  <si>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</si>
  <si>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</si>
  <si>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</si>
  <si>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</si>
  <si>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</si>
  <si>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</si>
  <si>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</si>
  <si>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</si>
  <si>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</si>
  <si>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</si>
  <si>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</si>
  <si>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</si>
  <si>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</si>
  <si>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</si>
  <si>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</si>
  <si>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</si>
  <si>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</si>
  <si>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</si>
  <si>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</si>
  <si>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</si>
  <si>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</si>
  <si>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</si>
  <si>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</si>
  <si>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</si>
  <si>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</si>
  <si>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</si>
  <si>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</si>
  <si>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</si>
  <si>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</si>
  <si>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</si>
  <si>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</si>
  <si>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</si>
  <si>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</si>
  <si>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</si>
  <si>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</si>
  <si>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</si>
  <si>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</si>
  <si>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</si>
  <si>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</si>
  <si>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</si>
  <si>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</si>
  <si>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</si>
  <si>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</si>
  <si>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</si>
  <si>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</si>
  <si>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</si>
  <si>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</si>
  <si>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</si>
  <si>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</si>
  <si>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</si>
  <si>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</si>
  <si>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</si>
  <si>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</si>
  <si>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</si>
  <si>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</si>
  <si>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</si>
  <si>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</si>
  <si>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</si>
  <si>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</si>
  <si>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</si>
  <si>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</si>
  <si>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</si>
  <si>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</si>
  <si>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</si>
  <si>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</si>
  <si>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</si>
  <si>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</si>
  <si>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</si>
  <si>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</si>
  <si>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</si>
  <si>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</si>
  <si>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</si>
  <si>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</si>
  <si>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</si>
  <si>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</si>
  <si>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</si>
  <si>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</si>
  <si>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</si>
  <si>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</si>
  <si>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</si>
  <si>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</si>
  <si>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</si>
  <si>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</si>
  <si>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</si>
  <si>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</si>
  <si>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</si>
  <si>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</si>
  <si>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</si>
  <si>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</si>
  <si>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</si>
  <si>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</si>
  <si>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</si>
  <si>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</si>
  <si>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</si>
  <si>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</si>
  <si>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</si>
  <si>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</si>
  <si>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</si>
  <si>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</si>
  <si>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</si>
  <si>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</si>
  <si>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</si>
  <si>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</si>
  <si>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</si>
  <si>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</si>
  <si>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</si>
  <si>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</si>
  <si>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</si>
  <si>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</si>
  <si>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</si>
  <si>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</si>
  <si>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</si>
  <si>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</si>
  <si>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</si>
  <si>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</si>
  <si>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</si>
  <si>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</si>
  <si>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</si>
  <si>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</si>
  <si>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</si>
  <si>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</si>
  <si>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</si>
  <si>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</si>
  <si>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</si>
  <si>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</si>
  <si>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</si>
  <si>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</si>
  <si>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</si>
  <si>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</si>
  <si>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</si>
  <si>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</si>
  <si>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</si>
  <si>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</si>
  <si>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</si>
  <si>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</si>
  <si>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</si>
  <si>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</si>
  <si>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</si>
  <si>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</si>
  <si>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</si>
  <si>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</si>
  <si>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</si>
  <si>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</si>
  <si>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</si>
  <si>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</si>
  <si>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</si>
  <si>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</si>
  <si>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</si>
  <si>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</si>
  <si>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</si>
  <si>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</si>
  <si>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</si>
  <si>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</si>
  <si>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</si>
  <si>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</si>
  <si>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</si>
  <si>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</si>
  <si>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</si>
  <si>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</si>
  <si>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</si>
  <si>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</si>
  <si>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</si>
  <si>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</si>
  <si>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</si>
  <si>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</si>
  <si>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</si>
  <si>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</si>
  <si>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</si>
  <si>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</si>
  <si>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</si>
  <si>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</si>
  <si>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</si>
  <si>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</si>
  <si>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</si>
  <si>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</si>
  <si>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</si>
  <si>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</si>
  <si>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</si>
  <si>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</si>
  <si>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</si>
  <si>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</si>
  <si>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</si>
  <si>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</si>
  <si>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</si>
  <si>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</si>
  <si>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</si>
  <si>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</si>
  <si>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</si>
  <si>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</si>
  <si>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</si>
  <si>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</si>
  <si>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</si>
  <si>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</si>
  <si>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</si>
  <si>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</si>
  <si>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</si>
  <si>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</si>
  <si>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</si>
  <si>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</si>
  <si>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</si>
  <si>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</si>
  <si>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</si>
  <si>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</si>
  <si>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</si>
  <si>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</si>
  <si>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</si>
  <si>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</si>
  <si>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</si>
  <si>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</si>
  <si>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</si>
  <si>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</si>
  <si>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</si>
  <si>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</si>
  <si>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</si>
  <si>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</si>
  <si>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</si>
  <si>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</si>
  <si>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</si>
  <si>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</si>
  <si>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</si>
  <si>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</si>
  <si>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</si>
  <si>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</si>
  <si>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</si>
  <si>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</si>
  <si>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</si>
  <si>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</si>
  <si>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</si>
  <si>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</si>
  <si>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</si>
  <si>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</si>
  <si>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</si>
  <si>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</si>
  <si>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</si>
  <si>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</si>
  <si>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</si>
  <si>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</si>
  <si>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</si>
  <si>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</si>
  <si>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</si>
  <si>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</si>
  <si>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</si>
  <si>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</si>
  <si>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</si>
  <si>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</si>
  <si>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</si>
  <si>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</si>
  <si>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</si>
  <si>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</si>
  <si>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</si>
  <si>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</si>
  <si>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</si>
  <si>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</si>
  <si>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</si>
  <si>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</si>
  <si>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</si>
  <si>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</si>
  <si>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</si>
  <si>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</si>
  <si>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</si>
  <si>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</si>
  <si>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</si>
  <si>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</si>
  <si>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</si>
  <si>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</si>
  <si>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</si>
  <si>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</si>
  <si>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</si>
  <si>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</si>
  <si>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</si>
  <si>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</si>
  <si>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</si>
  <si>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</si>
  <si>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</si>
  <si>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</si>
  <si>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</si>
  <si>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</si>
  <si>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</si>
  <si>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</si>
  <si>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</si>
  <si>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</si>
  <si>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</si>
  <si>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</si>
  <si>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</si>
  <si>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</si>
  <si>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</si>
  <si>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</si>
  <si>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</si>
  <si>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</si>
  <si>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</si>
  <si>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</si>
  <si>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</si>
  <si>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</si>
  <si>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</si>
  <si>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</si>
  <si>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</si>
  <si>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</si>
  <si>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</si>
  <si>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</si>
  <si>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</si>
  <si>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</si>
  <si>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</si>
  <si>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</si>
  <si>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</si>
  <si>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</si>
  <si>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</si>
  <si>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</si>
  <si>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</si>
  <si>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</si>
  <si>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</si>
  <si>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</si>
  <si>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</si>
  <si>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</si>
  <si>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</si>
  <si>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</si>
  <si>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</si>
  <si>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</si>
  <si>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</si>
  <si>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</si>
  <si>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</si>
  <si>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</si>
  <si>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</si>
  <si>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</si>
  <si>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</si>
  <si>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</si>
  <si>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</si>
  <si>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</si>
  <si>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</si>
  <si>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</si>
  <si>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</si>
  <si>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</si>
  <si>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</si>
  <si>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</si>
  <si>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</si>
  <si>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</si>
  <si>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</si>
  <si>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</si>
  <si>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</si>
  <si>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</si>
  <si>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</si>
  <si>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</si>
  <si>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</si>
  <si>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</si>
  <si>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</si>
  <si>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</si>
  <si>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</si>
  <si>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</si>
  <si>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</si>
  <si>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</si>
  <si>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</si>
  <si>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</si>
  <si>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</si>
  <si>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</si>
  <si>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</si>
  <si>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</si>
  <si>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</si>
  <si>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</si>
  <si>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</si>
  <si>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</si>
  <si>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</si>
  <si>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</si>
  <si>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</si>
  <si>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</si>
  <si>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</si>
  <si>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</si>
  <si>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</si>
  <si>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</si>
  <si>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</si>
  <si>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</si>
  <si>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</si>
  <si>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</si>
  <si>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</si>
  <si>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</si>
  <si>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</si>
  <si>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</si>
  <si>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</si>
  <si>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</si>
  <si>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</si>
  <si>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</si>
  <si>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</si>
  <si>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</si>
  <si>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</si>
  <si>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</si>
  <si>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</si>
  <si>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</si>
  <si>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</si>
  <si>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</si>
  <si>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</si>
  <si>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</si>
  <si>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</si>
  <si>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</si>
  <si>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</si>
  <si>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</si>
  <si>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</si>
  <si>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</si>
  <si>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</si>
  <si>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</si>
  <si>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</si>
  <si>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</si>
  <si>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</si>
  <si>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</si>
  <si>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</si>
  <si>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</si>
  <si>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</si>
  <si>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</si>
  <si>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</si>
  <si>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</si>
  <si>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</si>
  <si>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</si>
  <si>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</si>
  <si>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</si>
  <si>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</si>
  <si>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</si>
  <si>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</si>
  <si>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</si>
  <si>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</si>
  <si>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</si>
  <si>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</si>
  <si>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</si>
  <si>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</si>
  <si>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</si>
  <si>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</si>
  <si>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</si>
  <si>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</si>
  <si>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</si>
  <si>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</si>
  <si>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</si>
  <si>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</si>
  <si>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</si>
  <si>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</si>
  <si>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</si>
  <si>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</si>
  <si>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</si>
  <si>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</si>
  <si>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</si>
  <si>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</si>
  <si>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</si>
  <si>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</si>
  <si>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</si>
  <si>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</si>
  <si>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</si>
  <si>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</si>
  <si>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</si>
  <si>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</si>
  <si>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</si>
  <si>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</si>
  <si>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</si>
  <si>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</si>
  <si>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</si>
  <si>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</si>
  <si>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</si>
  <si>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</si>
  <si>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</si>
  <si>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</si>
  <si>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</si>
  <si>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</si>
  <si>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</si>
  <si>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</si>
  <si>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</si>
  <si>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</si>
  <si>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</si>
  <si>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</si>
  <si>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</si>
  <si>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</si>
  <si>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</si>
  <si>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</si>
  <si>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</si>
  <si>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</si>
  <si>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</si>
  <si>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</si>
  <si>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</si>
  <si>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</si>
  <si>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</si>
  <si>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</si>
  <si>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</si>
  <si>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</si>
  <si>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</si>
  <si>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</si>
  <si>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</si>
  <si>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</si>
  <si>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</si>
  <si>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</si>
  <si>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</si>
  <si>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</si>
  <si>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</si>
  <si>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</si>
  <si>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</si>
  <si>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</si>
  <si>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</si>
  <si>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</si>
  <si>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</si>
  <si>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</si>
  <si>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</si>
  <si>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</si>
  <si>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</si>
  <si>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</si>
  <si>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</si>
  <si>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</si>
  <si>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</si>
  <si>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</si>
  <si>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</si>
  <si>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</si>
  <si>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</si>
  <si>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</si>
  <si>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</si>
  <si>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</si>
  <si>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</si>
  <si>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</si>
  <si>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</si>
  <si>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</si>
  <si>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</si>
  <si>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</si>
  <si>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</si>
  <si>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</si>
  <si>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</si>
  <si>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</si>
  <si>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</si>
  <si>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</si>
  <si>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</si>
  <si>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</si>
  <si>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</si>
  <si>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</si>
  <si>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</si>
  <si>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</si>
  <si>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</si>
  <si>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</si>
  <si>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</si>
  <si>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</si>
  <si>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</si>
  <si>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</si>
  <si>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</si>
  <si>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</si>
  <si>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</si>
  <si>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</si>
  <si>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</si>
  <si>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</si>
  <si>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</si>
  <si>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</si>
  <si>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</si>
  <si>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</si>
  <si>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</si>
  <si>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</si>
  <si>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</si>
  <si>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</si>
  <si>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</si>
  <si>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</si>
  <si>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</si>
  <si>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</si>
  <si>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</si>
  <si>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</si>
  <si>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</si>
  <si>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</si>
  <si>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</si>
  <si>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</si>
  <si>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</si>
  <si>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</si>
  <si>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</si>
  <si>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</si>
  <si>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</si>
  <si>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</si>
  <si>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</si>
  <si>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</si>
  <si>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</si>
  <si>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</si>
  <si>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</si>
  <si>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</si>
  <si>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</si>
  <si>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</si>
  <si>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</si>
  <si>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</si>
  <si>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</si>
  <si>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</si>
  <si>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</si>
  <si>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</si>
  <si>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</si>
  <si>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</si>
  <si>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</si>
  <si>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</si>
  <si>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</si>
  <si>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</si>
  <si>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</si>
  <si>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</si>
  <si>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</si>
  <si>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</si>
  <si>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</si>
  <si>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</si>
  <si>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</si>
  <si>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</si>
  <si>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</si>
  <si>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</si>
  <si>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</si>
  <si>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</si>
  <si>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</si>
  <si>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</si>
  <si>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</si>
  <si>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</si>
  <si>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</si>
  <si>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</si>
  <si>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</si>
  <si>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</si>
  <si>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</si>
  <si>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</si>
  <si>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</si>
  <si>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</si>
  <si>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</si>
  <si>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</si>
  <si>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</si>
  <si>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</si>
  <si>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</si>
  <si>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</si>
  <si>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</si>
  <si>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</si>
  <si>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</si>
  <si>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</si>
  <si>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</si>
  <si>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</si>
  <si>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</si>
  <si>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</si>
  <si>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</si>
  <si>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</si>
  <si>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</si>
  <si>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</si>
  <si>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</si>
  <si>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</si>
  <si>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</si>
  <si>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</si>
  <si>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</si>
  <si>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</si>
  <si>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</si>
  <si>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</si>
  <si>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</si>
  <si>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</si>
  <si>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</si>
  <si>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</si>
  <si>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</si>
  <si>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</si>
  <si>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</si>
  <si>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</si>
  <si>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</si>
  <si>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</si>
  <si>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</si>
  <si>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</si>
  <si>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</si>
  <si>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</si>
  <si>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</si>
  <si>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</si>
  <si>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</si>
  <si>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</si>
  <si>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</si>
  <si>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</si>
  <si>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</si>
  <si>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</si>
  <si>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</si>
  <si>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</si>
  <si>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</si>
  <si>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</si>
  <si>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</si>
  <si>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</si>
  <si>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</si>
  <si>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</si>
  <si>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</si>
  <si>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</si>
  <si>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</si>
  <si>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</si>
  <si>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</si>
  <si>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</si>
  <si>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</si>
  <si>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</si>
  <si>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</si>
  <si>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</si>
  <si>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</si>
  <si>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</si>
  <si>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</si>
  <si>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</si>
  <si>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</si>
  <si>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</si>
  <si>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</si>
  <si>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</si>
  <si>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</si>
  <si>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</si>
  <si>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</si>
  <si>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</si>
  <si>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</si>
  <si>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</si>
  <si>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</si>
  <si>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</si>
  <si>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</si>
  <si>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</si>
  <si>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</si>
  <si>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</si>
  <si>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</si>
  <si>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</si>
  <si>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</si>
  <si>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</si>
  <si>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</si>
  <si>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</si>
  <si>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</si>
  <si>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</si>
  <si>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</si>
  <si>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</si>
  <si>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</si>
  <si>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</si>
  <si>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</si>
  <si>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</si>
  <si>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</si>
  <si>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</si>
  <si>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</si>
  <si>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</si>
  <si>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</si>
  <si>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</si>
  <si>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</si>
  <si>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</si>
  <si>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</si>
  <si>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</si>
  <si>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</si>
  <si>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</si>
  <si>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</si>
  <si>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</si>
  <si>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</si>
  <si>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</si>
  <si>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</si>
  <si>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</si>
  <si>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</si>
  <si>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</si>
  <si>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</si>
  <si>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</si>
  <si>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</si>
  <si>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</si>
  <si>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</si>
  <si>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</si>
  <si>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</si>
  <si>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</si>
  <si>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</si>
  <si>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</si>
  <si>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</si>
  <si>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</si>
  <si>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</si>
  <si>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</si>
  <si>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</si>
  <si>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</si>
  <si>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</si>
  <si>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</si>
  <si>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</si>
  <si>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</si>
  <si>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</si>
  <si>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</si>
  <si>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</si>
  <si>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</si>
  <si>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</si>
  <si>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</si>
  <si>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</si>
  <si>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</si>
  <si>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</si>
  <si>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</si>
  <si>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</si>
  <si>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</si>
  <si>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</si>
  <si>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</si>
  <si>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</si>
  <si>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</si>
  <si>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</si>
  <si>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</si>
  <si>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</si>
  <si>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</si>
  <si>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</si>
  <si>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</si>
  <si>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</si>
  <si>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</si>
  <si>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</si>
  <si>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</si>
  <si>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</si>
  <si>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</si>
  <si>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</si>
  <si>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</si>
  <si>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</si>
  <si>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</si>
  <si>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</si>
  <si>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</si>
  <si>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</si>
  <si>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</si>
  <si>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</si>
  <si>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</si>
  <si>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</si>
  <si>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</si>
  <si>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</si>
  <si>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</si>
  <si>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</si>
  <si>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</si>
  <si>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</si>
  <si>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</si>
  <si>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</si>
  <si>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</si>
  <si>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</si>
  <si>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</si>
  <si>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</si>
  <si>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</si>
  <si>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</si>
  <si>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</si>
  <si>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</si>
  <si>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</si>
  <si>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</si>
  <si>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</si>
  <si>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</si>
  <si>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</si>
  <si>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</si>
  <si>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</si>
  <si>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</si>
  <si>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</si>
  <si>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</si>
  <si>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</si>
  <si>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</si>
  <si>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</si>
  <si>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</si>
  <si>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</si>
  <si>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</si>
  <si>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</si>
  <si>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</si>
  <si>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</si>
  <si>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</si>
  <si>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</si>
  <si>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</si>
  <si>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</si>
  <si>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</si>
  <si>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</si>
  <si>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</si>
  <si>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</si>
  <si>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</si>
  <si>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</si>
  <si>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</si>
  <si>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</si>
  <si>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</si>
  <si>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</si>
  <si>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</si>
  <si>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</si>
  <si>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</si>
  <si>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</si>
  <si>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</si>
  <si>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</si>
  <si>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</si>
  <si>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</si>
  <si>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</si>
  <si>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</si>
  <si>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</si>
  <si>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</si>
  <si>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</si>
  <si>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</si>
  <si>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</si>
  <si>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</si>
  <si>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</si>
  <si>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</si>
  <si>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</si>
  <si>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</si>
  <si>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</si>
  <si>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</si>
  <si>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</si>
  <si>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</si>
  <si>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</si>
  <si>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</si>
  <si>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</si>
  <si>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</si>
  <si>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</si>
  <si>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</si>
  <si>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</si>
  <si>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</si>
  <si>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</si>
  <si>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</si>
  <si>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</si>
  <si>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</si>
  <si>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</si>
  <si>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</si>
  <si>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</si>
  <si>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</si>
  <si>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</si>
  <si>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</si>
  <si>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</si>
  <si>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</si>
  <si>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</si>
  <si>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</si>
  <si>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</si>
  <si>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</si>
  <si>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</si>
  <si>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</si>
  <si>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</si>
  <si>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</si>
  <si>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</si>
  <si>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</si>
  <si>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</si>
  <si>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</si>
  <si>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</si>
  <si>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</si>
  <si>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</si>
  <si>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</si>
  <si>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</si>
  <si>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</si>
  <si>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</si>
  <si>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</si>
  <si>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</si>
  <si>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</si>
  <si>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</si>
  <si>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</si>
  <si>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</si>
  <si>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</si>
  <si>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</si>
  <si>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</si>
  <si>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</si>
  <si>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</si>
  <si>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</si>
  <si>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</si>
  <si>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</si>
  <si>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</si>
  <si>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</si>
  <si>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</si>
  <si>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</si>
  <si>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</si>
  <si>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</si>
  <si>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</si>
  <si>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</si>
  <si>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</si>
  <si>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</si>
  <si>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</si>
  <si>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</si>
  <si>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</si>
  <si>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</si>
  <si>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</si>
  <si>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</si>
  <si>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</si>
  <si>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</si>
  <si>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</si>
  <si>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</si>
  <si>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</si>
  <si>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</si>
  <si>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</si>
  <si>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</si>
  <si>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</si>
  <si>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</si>
  <si>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</si>
  <si>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</si>
  <si>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</si>
  <si>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</si>
  <si>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</si>
  <si>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</si>
  <si>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</si>
  <si>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</si>
  <si>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</si>
  <si>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</si>
  <si>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</si>
  <si>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</si>
  <si>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</si>
  <si>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</si>
  <si>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</si>
  <si>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</si>
  <si>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</si>
  <si>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</si>
  <si>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</si>
  <si>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</si>
  <si>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</si>
  <si>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</si>
  <si>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</si>
  <si>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</si>
  <si>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</si>
  <si>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</si>
  <si>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</si>
  <si>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</si>
  <si>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</si>
  <si>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</si>
  <si>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</si>
  <si>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</si>
  <si>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</si>
  <si>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</si>
  <si>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</si>
  <si>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</si>
  <si>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</si>
  <si>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</si>
  <si>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</si>
  <si>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</si>
  <si>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</si>
  <si>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</si>
  <si>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</si>
  <si>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</si>
  <si>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</si>
  <si>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</si>
  <si>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</si>
  <si>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</si>
  <si>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</si>
  <si>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</si>
  <si>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</si>
  <si>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</si>
  <si>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</si>
  <si>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</si>
  <si>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</si>
  <si>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</si>
  <si>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</si>
  <si>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</si>
  <si>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</si>
  <si>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</si>
  <si>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</si>
  <si>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</si>
  <si>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</si>
  <si>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</si>
  <si>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</si>
  <si>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</si>
  <si>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</si>
  <si>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</si>
  <si>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</si>
  <si>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</si>
  <si>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</si>
  <si>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</si>
  <si>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</si>
  <si>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</si>
  <si>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</si>
  <si>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</si>
  <si>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</si>
  <si>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</si>
  <si>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</si>
  <si>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</si>
  <si>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</si>
  <si>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</si>
  <si>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</si>
  <si>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</si>
  <si>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</si>
  <si>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</si>
  <si>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</si>
  <si>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</si>
  <si>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</si>
  <si>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</si>
  <si>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</si>
  <si>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</si>
  <si>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</si>
  <si>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</si>
  <si>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</si>
  <si>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</si>
  <si>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</si>
  <si>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</si>
  <si>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</si>
  <si>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</si>
  <si>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</si>
  <si>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</si>
  <si>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</si>
  <si>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</si>
  <si>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</si>
  <si>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</si>
  <si>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</si>
  <si>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</si>
  <si>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</si>
  <si>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</si>
  <si>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</si>
  <si>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</si>
  <si>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</si>
  <si>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</si>
  <si>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</si>
  <si>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</si>
  <si>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</si>
  <si>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</si>
  <si>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</si>
  <si>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</si>
  <si>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</si>
  <si>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</si>
  <si>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</si>
  <si>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</si>
  <si>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</si>
  <si>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</si>
  <si>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</si>
  <si>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</si>
  <si>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</si>
  <si>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</si>
  <si>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</si>
  <si>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</si>
  <si>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</si>
  <si>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</si>
  <si>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</si>
  <si>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</si>
  <si>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</si>
  <si>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</si>
  <si>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</si>
  <si>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</si>
  <si>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</si>
  <si>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</si>
  <si>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</si>
  <si>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</si>
  <si>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</si>
  <si>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</si>
  <si>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</si>
  <si>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</si>
  <si>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</si>
  <si>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</si>
  <si>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</si>
  <si>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</si>
  <si>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</si>
  <si>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</si>
  <si>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</si>
  <si>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</si>
  <si>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</si>
  <si>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</si>
  <si>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</si>
  <si>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</si>
  <si>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</si>
  <si>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</si>
  <si>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</si>
  <si>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</si>
  <si>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</si>
  <si>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</si>
  <si>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</si>
  <si>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</si>
  <si>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</si>
  <si>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</si>
  <si>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</si>
  <si>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</si>
  <si>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</si>
  <si>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</si>
  <si>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</si>
  <si>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</si>
  <si>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</si>
  <si>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</si>
  <si>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</si>
  <si>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</si>
  <si>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</si>
  <si>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</si>
  <si>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</si>
  <si>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</si>
  <si>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</si>
  <si>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</si>
  <si>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</si>
  <si>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</si>
  <si>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</si>
  <si>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</si>
  <si>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</si>
  <si>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</si>
  <si>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</si>
  <si>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</si>
  <si>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</si>
  <si>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</si>
  <si>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</si>
  <si>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</si>
  <si>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</si>
  <si>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</si>
  <si>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</si>
  <si>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</si>
  <si>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</si>
  <si>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</si>
  <si>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</si>
  <si>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</si>
  <si>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</si>
  <si>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</si>
  <si>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</si>
  <si>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</si>
  <si>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</si>
  <si>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</si>
  <si>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</si>
  <si>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</si>
  <si>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</si>
  <si>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</si>
  <si>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</si>
  <si>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</si>
  <si>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</si>
  <si>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</si>
  <si>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</si>
  <si>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</si>
  <si>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</si>
  <si>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</si>
  <si>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</si>
  <si>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</si>
  <si>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</si>
  <si>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</si>
  <si>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</si>
  <si>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</si>
  <si>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</si>
  <si>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</si>
  <si>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</si>
  <si>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</si>
  <si>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</si>
  <si>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</si>
  <si>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</si>
  <si>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</si>
  <si>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</si>
  <si>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</si>
  <si>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</si>
  <si>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</si>
  <si>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</si>
  <si>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</si>
  <si>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</si>
  <si>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</si>
  <si>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</si>
  <si>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</si>
  <si>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</si>
  <si>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</si>
  <si>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</si>
  <si>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</si>
  <si>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</si>
  <si>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</si>
  <si>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</si>
  <si>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</si>
  <si>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</si>
  <si>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</si>
  <si>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</si>
  <si>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</si>
  <si>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</si>
  <si>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</si>
  <si>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</si>
  <si>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</si>
  <si>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</si>
  <si>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</si>
  <si>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</si>
  <si>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</si>
  <si>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</si>
  <si>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</si>
  <si>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</si>
  <si>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</si>
  <si>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</si>
  <si>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</si>
  <si>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</si>
  <si>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</si>
  <si>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</si>
  <si>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</si>
  <si>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</si>
  <si>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</si>
  <si>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</si>
  <si>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</si>
  <si>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</si>
  <si>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</si>
  <si>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</si>
  <si>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</si>
  <si>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</si>
  <si>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</si>
  <si>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</si>
  <si>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</si>
  <si>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</si>
  <si>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</si>
  <si>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</si>
  <si>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</si>
  <si>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</si>
  <si>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</si>
  <si>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</si>
  <si>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</si>
  <si>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</si>
  <si>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</si>
  <si>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</si>
  <si>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</si>
  <si>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</si>
  <si>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</si>
  <si>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</si>
  <si>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</si>
  <si>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</si>
  <si>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</si>
  <si>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</si>
  <si>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</si>
  <si>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</si>
  <si>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</si>
  <si>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</si>
  <si>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</si>
  <si>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</si>
  <si>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</si>
  <si>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</si>
  <si>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</si>
  <si>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</si>
  <si>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</si>
  <si>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</si>
  <si>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</si>
  <si>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</si>
  <si>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</si>
  <si>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</si>
  <si>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</si>
  <si>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</si>
  <si>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</si>
  <si>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</si>
  <si>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</si>
  <si>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</si>
  <si>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</si>
  <si>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</si>
  <si>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</si>
  <si>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</si>
  <si>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</si>
  <si>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</si>
  <si>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</si>
  <si>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</si>
  <si>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</si>
  <si>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</si>
  <si>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</si>
  <si>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</si>
  <si>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</si>
  <si>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</si>
  <si>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</si>
  <si>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</si>
  <si>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</si>
  <si>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</si>
  <si>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</si>
  <si>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</si>
  <si>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</si>
  <si>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</si>
  <si>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</si>
  <si>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</si>
  <si>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</si>
  <si>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</si>
  <si>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</si>
  <si>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</si>
  <si>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</si>
  <si>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</si>
  <si>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</si>
  <si>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</si>
  <si>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</si>
  <si>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</si>
  <si>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</si>
  <si>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</si>
  <si>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</si>
  <si>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</si>
  <si>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</si>
  <si>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</si>
  <si>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</si>
  <si>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</si>
  <si>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</si>
  <si>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</si>
  <si>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</si>
  <si>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</si>
  <si>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</si>
  <si>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</si>
  <si>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</si>
  <si>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</si>
  <si>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</si>
  <si>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</si>
  <si>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</si>
  <si>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</si>
  <si>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</si>
  <si>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</si>
  <si>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</si>
  <si>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</si>
  <si>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</si>
  <si>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</si>
  <si>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</si>
  <si>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</si>
  <si>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</si>
  <si>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</si>
  <si>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</si>
  <si>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</si>
  <si>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</si>
  <si>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</si>
  <si>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</si>
  <si>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</si>
  <si>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</si>
  <si>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</si>
  <si>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</si>
  <si>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</si>
  <si>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</si>
  <si>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</si>
  <si>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</si>
  <si>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</si>
  <si>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</si>
  <si>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</si>
  <si>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</si>
  <si>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</si>
  <si>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</si>
  <si>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</si>
  <si>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</si>
  <si>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</si>
  <si>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</si>
  <si>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</si>
  <si>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</si>
  <si>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</si>
  <si>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</si>
  <si>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</si>
  <si>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</si>
  <si>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</si>
  <si>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</si>
  <si>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</si>
  <si>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</si>
  <si>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</si>
  <si>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</si>
  <si>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</si>
  <si>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</si>
  <si>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</si>
  <si>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</si>
  <si>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</si>
  <si>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</si>
  <si>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</si>
  <si>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</si>
  <si>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</si>
  <si>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</si>
  <si>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</si>
  <si>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</si>
  <si>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</si>
  <si>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</si>
  <si>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</si>
  <si>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</si>
  <si>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</si>
  <si>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</si>
  <si>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</si>
  <si>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</si>
  <si>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</si>
  <si>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</si>
  <si>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</si>
  <si>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</si>
  <si>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</si>
  <si>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</si>
  <si>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</si>
  <si>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</si>
  <si>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</si>
  <si>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</si>
  <si>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</si>
  <si>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</si>
  <si>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</si>
  <si>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</si>
  <si>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</si>
  <si>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</si>
  <si>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</si>
  <si>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</si>
  <si>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</si>
  <si>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</si>
  <si>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</si>
  <si>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</si>
  <si>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</si>
  <si>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</si>
  <si>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</si>
  <si>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</si>
  <si>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</si>
  <si>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</si>
  <si>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</si>
  <si>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</si>
  <si>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</si>
  <si>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</si>
  <si>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</si>
  <si>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</si>
  <si>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</si>
  <si>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</si>
  <si>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</si>
  <si>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</si>
  <si>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</si>
  <si>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</si>
  <si>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</si>
  <si>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</si>
  <si>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</si>
  <si>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</si>
  <si>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</si>
  <si>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</si>
  <si>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</si>
  <si>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</si>
  <si>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</si>
  <si>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</si>
  <si>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</si>
  <si>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</si>
  <si>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</si>
  <si>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</si>
  <si>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</si>
  <si>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</si>
  <si>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</si>
  <si>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</si>
  <si>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</si>
  <si>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</si>
  <si>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</si>
  <si>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</si>
  <si>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</si>
  <si>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</si>
  <si>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</si>
  <si>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</si>
  <si>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</si>
  <si>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</si>
  <si>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</si>
  <si>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</si>
  <si>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</si>
  <si>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</si>
  <si>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</si>
  <si>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</si>
  <si>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</si>
  <si>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</si>
  <si>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</si>
  <si>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</si>
  <si>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</si>
  <si>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</si>
  <si>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</si>
  <si>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</si>
  <si>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</si>
  <si>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</si>
  <si>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</si>
  <si>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</si>
  <si>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</si>
  <si>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</si>
  <si>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</si>
  <si>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</si>
  <si>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</si>
  <si>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</si>
  <si>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</si>
  <si>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</si>
  <si>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</si>
  <si>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</si>
  <si>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</si>
  <si>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</si>
  <si>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</si>
  <si>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</si>
  <si>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</si>
  <si>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</si>
  <si>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</si>
  <si>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</si>
  <si>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</si>
  <si>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</si>
  <si>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</si>
  <si>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</si>
  <si>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</si>
  <si>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</si>
  <si>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</si>
  <si>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</si>
  <si>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</si>
  <si>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</si>
  <si>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</si>
  <si>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</si>
  <si>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</si>
  <si>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</si>
  <si>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</si>
  <si>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</si>
  <si>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</si>
  <si>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</si>
  <si>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</si>
  <si>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</si>
  <si>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</si>
  <si>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</si>
  <si>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</si>
  <si>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</si>
  <si>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</si>
  <si>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</si>
  <si>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</si>
  <si>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</si>
  <si>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</si>
  <si>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</si>
  <si>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</si>
  <si>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</si>
  <si>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</si>
  <si>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</si>
  <si>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</si>
  <si>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</si>
  <si>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</si>
  <si>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</si>
  <si>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</si>
  <si>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</si>
  <si>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</si>
  <si>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</si>
  <si>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</si>
  <si>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</si>
  <si>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</si>
  <si>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</si>
  <si>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</si>
  <si>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</si>
  <si>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</si>
  <si>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</si>
  <si>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</si>
  <si>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</si>
  <si>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</si>
  <si>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</si>
  <si>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</si>
  <si>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</si>
  <si>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</si>
  <si>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</si>
  <si>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</si>
  <si>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</si>
  <si>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</si>
  <si>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</si>
  <si>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</si>
  <si>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</si>
  <si>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</si>
  <si>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</si>
  <si>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</si>
  <si>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</si>
  <si>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</si>
  <si>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</si>
  <si>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</si>
  <si>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</si>
  <si>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</si>
  <si>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</si>
  <si>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</si>
  <si>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</si>
  <si>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</si>
  <si>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</si>
  <si>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</si>
  <si>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</si>
  <si>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</si>
  <si>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</si>
  <si>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</si>
  <si>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</si>
  <si>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</si>
  <si>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</si>
  <si>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</si>
  <si>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</si>
  <si>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</si>
  <si>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</si>
  <si>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</si>
  <si>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</si>
  <si>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</si>
  <si>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</si>
  <si>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</si>
  <si>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</si>
  <si>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</si>
  <si>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</si>
  <si>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</si>
  <si>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</si>
  <si>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</si>
  <si>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</si>
  <si>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</si>
  <si>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</si>
  <si>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</si>
  <si>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</si>
  <si>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</si>
  <si>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</si>
  <si>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</si>
  <si>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</si>
  <si>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</si>
  <si>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</si>
  <si>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</si>
  <si>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</si>
  <si>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</si>
  <si>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</si>
  <si>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</si>
  <si>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</si>
  <si>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</si>
  <si>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</si>
  <si>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</si>
  <si>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</si>
  <si>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</si>
  <si>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</si>
  <si>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</si>
  <si>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</si>
  <si>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</si>
  <si>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</si>
  <si>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</si>
  <si>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</si>
  <si>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</si>
  <si>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</si>
  <si>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</si>
  <si>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</si>
  <si>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</si>
  <si>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</si>
  <si>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</si>
  <si>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</si>
  <si>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</si>
  <si>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</si>
  <si>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</si>
  <si>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</si>
  <si>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</si>
  <si>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</si>
  <si>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</si>
  <si>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</si>
  <si>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</si>
  <si>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</si>
  <si>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</si>
  <si>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</si>
  <si>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</si>
  <si>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</si>
  <si>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</si>
  <si>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</si>
  <si>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</si>
  <si>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</si>
  <si>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</si>
  <si>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</si>
  <si>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</si>
  <si>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</si>
  <si>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</si>
  <si>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</si>
  <si>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</si>
  <si>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</si>
  <si>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</si>
  <si>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</si>
  <si>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</si>
  <si>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</si>
  <si>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</si>
  <si>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</si>
  <si>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</si>
  <si>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</si>
  <si>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</si>
  <si>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</si>
  <si>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</si>
  <si>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</si>
  <si>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</si>
  <si>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</si>
  <si>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</si>
  <si>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</si>
  <si>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</si>
  <si>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</si>
  <si>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</si>
  <si>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</si>
  <si>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</si>
  <si>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</si>
  <si>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</si>
  <si>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</si>
  <si>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</si>
  <si>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</si>
  <si>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</si>
  <si>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</si>
  <si>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</si>
  <si>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</si>
  <si>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</si>
  <si>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</si>
  <si>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</si>
  <si>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</si>
  <si>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</si>
  <si>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</si>
  <si>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</si>
  <si>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</si>
  <si>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</si>
  <si>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</si>
  <si>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</si>
  <si>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</si>
  <si>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</si>
  <si>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</si>
  <si>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</si>
  <si>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</si>
  <si>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</si>
  <si>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</si>
  <si>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</si>
  <si>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</si>
  <si>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</si>
  <si>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</si>
  <si>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</si>
  <si>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</si>
  <si>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</si>
  <si>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</si>
  <si>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</si>
  <si>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</si>
  <si>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</si>
  <si>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</si>
  <si>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</si>
  <si>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</si>
  <si>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</si>
  <si>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</si>
  <si>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</si>
  <si>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</si>
  <si>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</si>
  <si>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</si>
  <si>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</si>
  <si>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</si>
  <si>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</si>
  <si>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</si>
  <si>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</si>
  <si>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</si>
  <si>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</si>
  <si>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</si>
  <si>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</si>
  <si>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</si>
  <si>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</si>
  <si>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</si>
  <si>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</si>
  <si>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</si>
  <si>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</si>
  <si>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</si>
  <si>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</si>
  <si>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</si>
  <si>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</si>
  <si>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</si>
  <si>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</si>
  <si>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</si>
  <si>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</si>
  <si>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</si>
  <si>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</si>
  <si>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</si>
  <si>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</si>
  <si>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</si>
  <si>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</si>
  <si>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</si>
  <si>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</si>
  <si>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</si>
  <si>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</si>
  <si>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</si>
  <si>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</si>
  <si>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</si>
  <si>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</si>
  <si>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</si>
  <si>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</si>
  <si>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</si>
  <si>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</si>
  <si>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</si>
  <si>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</si>
  <si>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</si>
  <si>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</si>
  <si>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</si>
  <si>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</si>
  <si>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</si>
  <si>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</si>
  <si>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</si>
  <si>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</si>
  <si>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</si>
  <si>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</si>
  <si>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</si>
  <si>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</si>
  <si>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</si>
  <si>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</si>
  <si>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</si>
  <si>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</si>
  <si>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</si>
  <si>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</si>
  <si>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</si>
  <si>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</si>
  <si>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</si>
  <si>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</si>
  <si>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</si>
  <si>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</si>
  <si>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</si>
  <si>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</si>
  <si>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</si>
  <si>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</si>
  <si>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</si>
  <si>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</si>
  <si>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</si>
  <si>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</si>
  <si>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</si>
  <si>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</si>
  <si>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</si>
  <si>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</si>
  <si>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</si>
  <si>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</si>
  <si>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</si>
  <si>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</si>
  <si>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</si>
  <si>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</si>
  <si>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</si>
  <si>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</si>
  <si>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</si>
  <si>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</si>
  <si>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</si>
  <si>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</si>
  <si>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</si>
  <si>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</si>
  <si>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</si>
  <si>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</si>
  <si>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</si>
  <si>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</si>
  <si>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</si>
  <si>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</si>
  <si>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</si>
  <si>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</si>
  <si>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</si>
  <si>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</si>
  <si>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</si>
  <si>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</si>
  <si>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</si>
  <si>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</si>
  <si>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</si>
  <si>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</si>
  <si>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</si>
  <si>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</si>
  <si>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</si>
  <si>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</si>
  <si>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</si>
  <si>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</si>
  <si>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</si>
  <si>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</si>
  <si>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</si>
  <si>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</si>
  <si>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</si>
  <si>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</si>
  <si>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</si>
  <si>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</si>
  <si>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</si>
  <si>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</si>
  <si>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</si>
  <si>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</si>
  <si>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</si>
  <si>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</si>
  <si>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</si>
  <si>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</si>
  <si>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</si>
  <si>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</si>
  <si>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</si>
  <si>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</si>
  <si>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</si>
  <si>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</si>
  <si>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</si>
  <si>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</si>
  <si>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</si>
  <si>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</si>
  <si>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</si>
  <si>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</si>
  <si>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</si>
  <si>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</si>
  <si>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</si>
  <si>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</si>
  <si>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</si>
  <si>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</si>
  <si>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</si>
  <si>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</si>
  <si>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</si>
  <si>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</si>
  <si>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</si>
  <si>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</si>
  <si>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</si>
  <si>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</si>
  <si>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</si>
  <si>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</si>
  <si>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</si>
  <si>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</si>
  <si>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</si>
  <si>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</si>
  <si>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</si>
  <si>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</si>
  <si>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</si>
  <si>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</si>
  <si>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</si>
  <si>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</si>
  <si>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</si>
  <si>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</si>
  <si>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</si>
  <si>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</si>
  <si>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</si>
  <si>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</si>
  <si>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</si>
  <si>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</si>
  <si>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</si>
  <si>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</si>
  <si>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</si>
  <si>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</si>
  <si>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</si>
  <si>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</si>
  <si>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</si>
  <si>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</si>
  <si>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</si>
  <si>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</si>
  <si>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</si>
  <si>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</si>
  <si>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</si>
  <si>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</si>
  <si>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</si>
  <si>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</si>
  <si>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</si>
  <si>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</si>
  <si>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</si>
  <si>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</si>
  <si>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</si>
  <si>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</si>
  <si>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</si>
  <si>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</si>
  <si>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</si>
  <si>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</si>
  <si>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</si>
  <si>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</si>
  <si>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</si>
  <si>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</si>
  <si>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</si>
  <si>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</si>
  <si>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</si>
  <si>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</si>
  <si>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</si>
  <si>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</si>
  <si>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</si>
  <si>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</si>
  <si>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</si>
  <si>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</si>
  <si>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</si>
  <si>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</si>
  <si>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</si>
  <si>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</si>
  <si>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</si>
  <si>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</si>
  <si>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</si>
  <si>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</si>
  <si>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</si>
  <si>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</si>
  <si>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</si>
  <si>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</si>
  <si>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</si>
  <si>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</si>
  <si>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</si>
  <si>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</si>
  <si>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</si>
  <si>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</si>
  <si>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</si>
  <si>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</si>
  <si>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</si>
  <si>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</si>
  <si>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</si>
  <si>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</si>
  <si>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</si>
  <si>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</si>
  <si>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</si>
  <si>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</si>
  <si>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</si>
  <si>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</si>
  <si>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</si>
  <si>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</si>
  <si>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</si>
  <si>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</si>
  <si>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</si>
  <si>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</si>
  <si>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</si>
  <si>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</si>
  <si>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</si>
  <si>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</si>
  <si>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</si>
  <si>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</si>
  <si>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</si>
  <si>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</si>
  <si>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</si>
  <si>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</si>
  <si>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</si>
  <si>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</si>
  <si>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</si>
  <si>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</si>
  <si>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</si>
  <si>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</si>
  <si>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</si>
  <si>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</si>
  <si>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</si>
  <si>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</si>
  <si>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</si>
  <si>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</si>
  <si>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</si>
  <si>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</si>
  <si>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</si>
  <si>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</si>
  <si>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</si>
  <si>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</si>
  <si>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</si>
  <si>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</si>
  <si>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</si>
  <si>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</si>
  <si>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</si>
  <si>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</si>
  <si>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</si>
  <si>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</si>
  <si>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</si>
  <si>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</si>
  <si>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</si>
  <si>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</si>
  <si>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</si>
  <si>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</si>
  <si>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</si>
  <si>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</si>
  <si>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</si>
  <si>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</si>
  <si>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</si>
  <si>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</si>
  <si>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</si>
  <si>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</si>
  <si>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</si>
  <si>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</si>
  <si>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</si>
  <si>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</si>
  <si>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</si>
  <si>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</si>
  <si>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</si>
  <si>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</si>
  <si>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</si>
  <si>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</si>
  <si>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</si>
  <si>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</si>
  <si>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</si>
  <si>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</si>
  <si>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</si>
  <si>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</si>
  <si>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</si>
  <si>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</si>
  <si>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</si>
  <si>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</si>
  <si>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</si>
  <si>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</si>
  <si>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</si>
  <si>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</si>
  <si>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</si>
  <si>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</si>
  <si>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</si>
  <si>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</si>
  <si>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</si>
  <si>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</si>
  <si>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</si>
  <si>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</si>
  <si>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</si>
  <si>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</si>
  <si>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</si>
  <si>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</si>
  <si>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</si>
  <si>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</si>
  <si>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</si>
  <si>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</si>
  <si>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</si>
  <si>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</si>
  <si>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</si>
  <si>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</si>
  <si>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</si>
  <si>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</si>
  <si>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</si>
  <si>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</si>
  <si>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</si>
  <si>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</si>
  <si>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</si>
  <si>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</si>
  <si>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</si>
  <si>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</si>
  <si>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</si>
  <si>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</si>
  <si>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</si>
  <si>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</si>
  <si>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</si>
  <si>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</si>
  <si>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</si>
  <si>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</si>
  <si>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</si>
  <si>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</si>
  <si>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</si>
  <si>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</si>
  <si>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</si>
  <si>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</si>
  <si>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</si>
  <si>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</si>
  <si>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</si>
  <si>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</si>
  <si>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</si>
  <si>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</si>
  <si>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</si>
  <si>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</si>
  <si>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</si>
  <si>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</si>
  <si>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</si>
  <si>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</si>
  <si>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</si>
  <si>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</si>
  <si>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</si>
  <si>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</si>
  <si>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</si>
  <si>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</si>
  <si>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</si>
  <si>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</si>
  <si>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</si>
  <si>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</si>
  <si>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</si>
  <si>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</si>
  <si>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</si>
  <si>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</si>
  <si>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</si>
  <si>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</si>
  <si>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</si>
  <si>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</si>
  <si>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</si>
  <si>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</si>
  <si>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</si>
  <si>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</si>
  <si>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</si>
  <si>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</si>
  <si>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</si>
  <si>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</si>
  <si>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</si>
  <si>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</si>
  <si>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</si>
  <si>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</si>
  <si>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</si>
  <si>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</si>
  <si>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</si>
  <si>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</si>
  <si>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</si>
  <si>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</si>
  <si>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</si>
  <si>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</si>
  <si>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</si>
  <si>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</si>
  <si>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</si>
  <si>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</si>
  <si>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</si>
  <si>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</si>
  <si>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</si>
  <si>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</si>
  <si>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</si>
  <si>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</si>
  <si>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</si>
  <si>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</si>
  <si>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</si>
  <si>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</si>
  <si>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</si>
  <si>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</si>
  <si>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</si>
  <si>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</si>
  <si>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</si>
  <si>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</si>
  <si>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</si>
  <si>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</si>
  <si>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</si>
  <si>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</si>
  <si>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</si>
  <si>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</si>
  <si>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</si>
  <si>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</si>
  <si>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</si>
  <si>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</si>
  <si>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</si>
  <si>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</si>
  <si>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</si>
  <si>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</si>
  <si>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</si>
  <si>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</si>
  <si>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</si>
  <si>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</si>
  <si>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</si>
  <si>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</si>
  <si>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</si>
  <si>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</si>
  <si>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</si>
  <si>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</si>
  <si>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</si>
  <si>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</si>
  <si>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</si>
  <si>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</si>
  <si>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</si>
  <si>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</si>
  <si>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</si>
  <si>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</si>
  <si>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</si>
  <si>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</si>
  <si>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</si>
  <si>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</si>
  <si>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</si>
  <si>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</si>
  <si>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</si>
  <si>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</si>
  <si>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</si>
  <si>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</si>
  <si>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</si>
  <si>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</si>
  <si>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</si>
  <si>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</si>
  <si>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</si>
  <si>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</si>
  <si>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</si>
  <si>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</si>
  <si>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</si>
  <si>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</si>
  <si>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</si>
  <si>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</si>
  <si>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</si>
  <si>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</si>
  <si>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</si>
  <si>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</si>
  <si>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</si>
  <si>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</si>
  <si>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</si>
  <si>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</si>
  <si>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</si>
  <si>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</si>
  <si>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</si>
  <si>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</si>
  <si>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</si>
  <si>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</si>
  <si>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</si>
  <si>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</si>
  <si>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</si>
  <si>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</si>
  <si>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</si>
  <si>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</si>
  <si>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</si>
  <si>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</si>
  <si>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</si>
  <si>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</si>
  <si>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</si>
  <si>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</si>
  <si>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</si>
  <si>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</si>
  <si>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</si>
  <si>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</si>
  <si>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</si>
  <si>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</si>
  <si>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</si>
  <si>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</si>
  <si>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</si>
  <si>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</si>
  <si>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</si>
  <si>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</si>
  <si>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</si>
  <si>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</si>
  <si>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</si>
  <si>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</si>
  <si>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</si>
  <si>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</si>
  <si>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</si>
  <si>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</si>
  <si>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</si>
  <si>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</si>
  <si>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</si>
  <si>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</si>
  <si>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</si>
  <si>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</si>
  <si>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</si>
  <si>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</si>
  <si>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</si>
  <si>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</si>
  <si>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</si>
  <si>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</si>
  <si>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</si>
  <si>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</si>
  <si>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</si>
  <si>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</si>
  <si>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</si>
  <si>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</si>
  <si>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</si>
  <si>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</si>
  <si>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</si>
  <si>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</si>
  <si>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</si>
  <si>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</si>
  <si>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</si>
  <si>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</si>
  <si>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</si>
  <si>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</si>
  <si>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</si>
  <si>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</si>
  <si>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</si>
  <si>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</si>
  <si>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</si>
  <si>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</si>
  <si>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</si>
  <si>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</si>
  <si>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</si>
  <si>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</si>
  <si>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</si>
  <si>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</si>
  <si>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</si>
  <si>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</si>
  <si>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</si>
  <si>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</si>
  <si>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</si>
  <si>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</si>
  <si>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</si>
  <si>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</si>
  <si>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</si>
  <si>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</si>
  <si>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</si>
  <si>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</si>
  <si>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</si>
  <si>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</si>
  <si>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</si>
  <si>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</si>
  <si>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</si>
  <si>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</si>
  <si>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</si>
  <si>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</si>
  <si>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</si>
  <si>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</si>
  <si>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</si>
  <si>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</si>
  <si>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</si>
  <si>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</si>
  <si>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</si>
  <si>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</si>
  <si>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</si>
  <si>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</si>
  <si>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</si>
  <si>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</si>
  <si>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</si>
  <si>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</si>
  <si>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</si>
  <si>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</si>
  <si>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</si>
  <si>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</si>
  <si>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</si>
  <si>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</si>
  <si>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</si>
  <si>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</si>
  <si>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</si>
  <si>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</si>
  <si>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</si>
  <si>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</si>
  <si>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</si>
  <si>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</si>
  <si>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</si>
  <si>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</si>
  <si>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</si>
  <si>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</si>
  <si>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</si>
  <si>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</si>
  <si>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</si>
  <si>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</si>
  <si>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</si>
  <si>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</si>
  <si>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</si>
  <si>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</si>
  <si>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</si>
  <si>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</si>
  <si>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</si>
  <si>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</si>
  <si>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</si>
  <si>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</si>
  <si>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</si>
  <si>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</si>
  <si>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</si>
  <si>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</si>
  <si>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</si>
  <si>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</si>
  <si>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</si>
  <si>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</si>
  <si>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</si>
  <si>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</si>
  <si>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</si>
  <si>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</si>
  <si>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</si>
  <si>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</si>
  <si>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</si>
  <si>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</si>
  <si>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</si>
  <si>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</si>
  <si>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</si>
  <si>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</si>
  <si>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</si>
  <si>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</si>
  <si>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</si>
  <si>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</si>
  <si>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</si>
  <si>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</si>
  <si>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</si>
  <si>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</si>
  <si>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</si>
  <si>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</si>
  <si>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</si>
  <si>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</si>
  <si>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</si>
  <si>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</si>
  <si>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</si>
  <si>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</si>
  <si>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</si>
  <si>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</si>
  <si>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</si>
  <si>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</si>
  <si>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</si>
  <si>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</si>
  <si>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</si>
  <si>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</si>
  <si>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</si>
  <si>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</si>
  <si>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</si>
  <si>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</si>
  <si>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</si>
  <si>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</si>
  <si>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</si>
  <si>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</si>
  <si>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</si>
  <si>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</si>
  <si>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</si>
  <si>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</si>
  <si>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</si>
  <si>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</si>
  <si>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</si>
  <si>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</si>
  <si>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</si>
  <si>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</si>
  <si>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</si>
  <si>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</si>
  <si>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</si>
  <si>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</si>
  <si>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</si>
  <si>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</si>
  <si>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</si>
  <si>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</si>
  <si>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</si>
  <si>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</si>
  <si>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</si>
  <si>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</si>
  <si>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</si>
  <si>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</si>
  <si>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</si>
  <si>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</si>
  <si>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</si>
  <si>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</si>
  <si>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</si>
  <si>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</si>
  <si>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</si>
  <si>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</si>
  <si>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</si>
  <si>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</si>
  <si>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</si>
  <si>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</si>
  <si>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</si>
  <si>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</si>
  <si>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</si>
  <si>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</si>
  <si>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</si>
  <si>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</si>
  <si>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</si>
  <si>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</si>
  <si>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</si>
  <si>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</si>
  <si>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</si>
  <si>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</si>
  <si>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</si>
  <si>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</si>
  <si>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</si>
  <si>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</si>
  <si>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</si>
  <si>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</si>
  <si>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</si>
  <si>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</si>
  <si>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</si>
  <si>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</si>
  <si>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</si>
  <si>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</si>
  <si>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</si>
  <si>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</si>
  <si>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</si>
  <si>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</si>
  <si>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</si>
  <si>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</si>
  <si>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</si>
  <si>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</si>
  <si>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</si>
  <si>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</si>
  <si>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</si>
  <si>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</si>
  <si>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</si>
  <si>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</si>
  <si>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</si>
  <si>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</si>
  <si>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</si>
  <si>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</si>
  <si>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</si>
  <si>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</si>
  <si>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</si>
  <si>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</si>
  <si>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</si>
  <si>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</si>
  <si>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</si>
  <si>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</si>
  <si>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</si>
  <si>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</si>
  <si>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</si>
  <si>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</si>
  <si>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</si>
  <si>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</si>
  <si>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</si>
  <si>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</si>
  <si>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</si>
  <si>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</si>
  <si>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</si>
  <si>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</si>
  <si>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</si>
  <si>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</si>
  <si>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</si>
  <si>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</si>
  <si>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</si>
  <si>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</si>
  <si>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</si>
  <si>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</si>
  <si>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</si>
  <si>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</si>
  <si>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</si>
  <si>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</si>
  <si>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</si>
  <si>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</si>
  <si>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</si>
  <si>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</si>
  <si>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</si>
  <si>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</si>
  <si>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</si>
  <si>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</si>
  <si>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</si>
  <si>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</si>
  <si>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</si>
  <si>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</si>
  <si>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</si>
  <si>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</si>
  <si>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</si>
  <si>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</si>
  <si>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</si>
  <si>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</si>
  <si>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</si>
  <si>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</si>
  <si>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</si>
  <si>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</si>
  <si>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</si>
  <si>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</si>
  <si>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</si>
  <si>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</si>
  <si>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</si>
  <si>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</si>
  <si>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</si>
  <si>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</si>
  <si>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</si>
  <si>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</si>
  <si>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</si>
  <si>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</si>
  <si>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</si>
  <si>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</si>
  <si>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</si>
  <si>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</si>
  <si>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</si>
  <si>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</si>
  <si>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</si>
  <si>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</si>
  <si>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</si>
  <si>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</si>
  <si>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</si>
  <si>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</si>
  <si>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</si>
  <si>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</si>
  <si>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</si>
  <si>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</si>
  <si>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</si>
  <si>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</si>
  <si>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</si>
  <si>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</si>
  <si>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</si>
  <si>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</si>
  <si>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</si>
  <si>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</si>
  <si>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</si>
  <si>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</si>
  <si>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</si>
  <si>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</si>
  <si>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</si>
  <si>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</si>
  <si>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</si>
  <si>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</si>
  <si>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</si>
  <si>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</si>
  <si>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</si>
  <si>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</si>
  <si>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</si>
  <si>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</si>
  <si>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</si>
  <si>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</si>
  <si>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</si>
  <si>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</si>
  <si>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</si>
  <si>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</si>
  <si>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</si>
  <si>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</si>
  <si>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</si>
  <si>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</si>
  <si>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</si>
  <si>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</si>
  <si>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</si>
  <si>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</si>
  <si>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</si>
  <si>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</si>
  <si>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</si>
  <si>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</si>
  <si>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</si>
  <si>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</si>
  <si>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</si>
  <si>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</si>
  <si>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</si>
  <si>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</si>
  <si>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</si>
  <si>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</si>
  <si>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</si>
  <si>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</si>
  <si>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</si>
  <si>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</si>
  <si>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</si>
  <si>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</si>
  <si>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</si>
  <si>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</si>
  <si>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</si>
  <si>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</si>
  <si>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</si>
  <si>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</si>
  <si>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</si>
  <si>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</si>
  <si>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</si>
  <si>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</si>
  <si>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</si>
  <si>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</si>
  <si>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</si>
  <si>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</si>
  <si>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</si>
  <si>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</si>
  <si>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</si>
  <si>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</si>
  <si>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</si>
  <si>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</si>
  <si>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</si>
  <si>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</si>
  <si>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</si>
  <si>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</si>
  <si>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</si>
  <si>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</si>
  <si>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</si>
  <si>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</si>
  <si>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</si>
  <si>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</si>
  <si>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</si>
  <si>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</si>
  <si>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</si>
  <si>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</si>
  <si>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</si>
  <si>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</si>
  <si>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</si>
  <si>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</si>
  <si>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</si>
  <si>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</si>
  <si>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</si>
  <si>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</si>
  <si>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</si>
  <si>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</si>
  <si>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</si>
  <si>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</si>
  <si>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</si>
  <si>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</si>
  <si>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</si>
  <si>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</si>
  <si>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</si>
  <si>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</si>
  <si>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</si>
  <si>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</si>
  <si>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</si>
  <si>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</si>
  <si>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</si>
  <si>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</si>
  <si>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</si>
  <si>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</si>
  <si>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</si>
  <si>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</si>
  <si>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</si>
  <si>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</si>
  <si>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</si>
  <si>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</si>
  <si>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</si>
  <si>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</si>
  <si>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</si>
  <si>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</si>
  <si>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</si>
  <si>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</si>
  <si>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</si>
  <si>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</si>
  <si>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</si>
  <si>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</si>
  <si>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</si>
  <si>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</si>
  <si>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</si>
  <si>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</si>
  <si>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</si>
  <si>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</si>
  <si>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</si>
  <si>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</si>
  <si>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</si>
  <si>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</si>
  <si>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</si>
  <si>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</si>
  <si>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</si>
  <si>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</si>
  <si>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</si>
  <si>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</si>
  <si>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</si>
  <si>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</si>
  <si>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</si>
  <si>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</si>
  <si>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</si>
  <si>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</si>
  <si>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</si>
  <si>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</si>
  <si>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</si>
  <si>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</si>
  <si>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</si>
  <si>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</si>
  <si>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</si>
  <si>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</si>
  <si>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</si>
  <si>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</si>
  <si>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</si>
  <si>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</si>
  <si>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</si>
  <si>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</si>
  <si>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</si>
  <si>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</si>
  <si>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</si>
  <si>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</si>
  <si>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</si>
  <si>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</si>
  <si>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</si>
  <si>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</si>
  <si>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</si>
  <si>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</si>
  <si>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</si>
  <si>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</si>
  <si>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</si>
  <si>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</si>
  <si>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</si>
  <si>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</si>
  <si>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</si>
  <si>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</si>
  <si>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</si>
  <si>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</si>
  <si>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</si>
  <si>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</si>
  <si>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</si>
  <si>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</si>
  <si>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</si>
  <si>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</si>
  <si>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</si>
  <si>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</si>
  <si>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</si>
  <si>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</si>
  <si>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</si>
  <si>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</si>
  <si>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</si>
  <si>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</si>
  <si>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</si>
  <si>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</si>
  <si>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</si>
  <si>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</si>
  <si>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</si>
  <si>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</si>
  <si>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</si>
  <si>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</si>
  <si>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</si>
  <si>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</si>
  <si>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</si>
  <si>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</si>
  <si>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</si>
  <si>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</si>
  <si>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</si>
  <si>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</si>
  <si>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</si>
  <si>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</si>
  <si>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</si>
  <si>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</si>
  <si>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</si>
  <si>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</si>
  <si>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</si>
  <si>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</si>
  <si>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</si>
  <si>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</si>
  <si>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</si>
  <si>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</si>
  <si>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</si>
  <si>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</si>
  <si>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</si>
  <si>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</si>
  <si>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</si>
  <si>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</si>
  <si>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</si>
  <si>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</si>
  <si>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</si>
  <si>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</si>
  <si>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</si>
  <si>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</si>
  <si>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</si>
  <si>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</si>
  <si>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</si>
  <si>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</si>
  <si>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</si>
  <si>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</si>
  <si>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</si>
  <si>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</si>
  <si>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</si>
  <si>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</si>
  <si>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</si>
  <si>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</si>
  <si>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</si>
  <si>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</si>
  <si>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</si>
  <si>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</si>
  <si>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</si>
  <si>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</si>
  <si>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</si>
  <si>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</si>
  <si>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</si>
  <si>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</si>
  <si>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</si>
  <si>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</si>
  <si>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</si>
  <si>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</si>
  <si>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</si>
  <si>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</si>
  <si>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</si>
  <si>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</si>
  <si>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</si>
  <si>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</si>
  <si>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</si>
  <si>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</si>
  <si>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</si>
  <si>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</si>
  <si>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</si>
  <si>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</si>
  <si>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</si>
  <si>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</si>
  <si>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</si>
  <si>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</si>
  <si>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</si>
  <si>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</si>
  <si>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</si>
  <si>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</si>
  <si>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</si>
  <si>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</si>
  <si>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</si>
  <si>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</si>
  <si>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</si>
  <si>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</si>
  <si>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</si>
  <si>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</si>
  <si>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</si>
  <si>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</si>
  <si>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</si>
  <si>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</si>
  <si>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</si>
  <si>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</si>
  <si>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</si>
  <si>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</si>
  <si>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</si>
  <si>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</si>
  <si>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</si>
  <si>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</si>
  <si>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</si>
  <si>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</si>
  <si>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</si>
  <si>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</si>
  <si>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</si>
  <si>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</si>
  <si>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</si>
  <si>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</si>
  <si>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</si>
  <si>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</si>
  <si>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</si>
  <si>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</si>
  <si>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</si>
  <si>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</si>
  <si>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</si>
  <si>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</si>
  <si>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</si>
  <si>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</si>
  <si>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</si>
  <si>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</si>
  <si>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</si>
  <si>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</si>
  <si>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</si>
  <si>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</si>
  <si>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</si>
  <si>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</si>
  <si>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</si>
  <si>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</si>
  <si>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</si>
  <si>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</si>
  <si>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</si>
  <si>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</si>
  <si>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</si>
  <si>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</si>
  <si>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</si>
  <si>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</si>
  <si>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</si>
  <si>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</si>
  <si>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</si>
  <si>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</si>
  <si>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</si>
  <si>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</si>
  <si>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</si>
  <si>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</si>
  <si>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</si>
  <si>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</si>
  <si>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</si>
  <si>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</si>
  <si>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</si>
  <si>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</si>
  <si>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</si>
  <si>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</si>
  <si>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</si>
  <si>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</si>
  <si>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</si>
  <si>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</si>
  <si>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</si>
  <si>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</si>
  <si>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</si>
  <si>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</si>
  <si>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</si>
  <si>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</si>
  <si>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</si>
  <si>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</si>
  <si>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</si>
  <si>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</si>
  <si>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</si>
  <si>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</si>
  <si>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</si>
  <si>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</si>
  <si>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</si>
  <si>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</si>
  <si>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</si>
  <si>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</si>
  <si>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</si>
  <si>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</si>
  <si>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</si>
  <si>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</si>
  <si>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</si>
  <si>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</si>
  <si>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</si>
  <si>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</si>
  <si>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</si>
  <si>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</si>
  <si>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</si>
  <si>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</si>
  <si>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</si>
  <si>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</si>
  <si>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</si>
  <si>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</si>
  <si>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</si>
  <si>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</si>
  <si>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</si>
  <si>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</si>
  <si>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</si>
  <si>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</si>
  <si>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</si>
  <si>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</si>
  <si>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</si>
  <si>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</si>
  <si>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</si>
  <si>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</si>
  <si>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</si>
  <si>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</si>
  <si>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</si>
  <si>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</si>
  <si>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</si>
  <si>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</si>
  <si>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</si>
  <si>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</si>
  <si>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</si>
  <si>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</si>
  <si>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</si>
  <si>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</si>
  <si>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</si>
  <si>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</si>
  <si>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</si>
  <si>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</si>
  <si>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</si>
  <si>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</si>
  <si>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</si>
  <si>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</si>
  <si>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</si>
  <si>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</si>
  <si>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</si>
  <si>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</si>
  <si>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</si>
  <si>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</si>
  <si>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</si>
  <si>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</si>
  <si>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</si>
  <si>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</si>
  <si>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</si>
  <si>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</si>
  <si>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</si>
  <si>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</si>
  <si>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</si>
  <si>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</si>
  <si>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</si>
  <si>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</si>
  <si>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</si>
  <si>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</si>
  <si>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</si>
  <si>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</si>
  <si>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</si>
  <si>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</si>
  <si>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</si>
  <si>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</si>
  <si>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</si>
  <si>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</si>
  <si>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</si>
  <si>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</si>
  <si>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</si>
  <si>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</si>
  <si>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</si>
  <si>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</si>
  <si>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</si>
  <si>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</si>
  <si>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</si>
  <si>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</si>
  <si>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</si>
  <si>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</si>
  <si>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</si>
  <si>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</si>
  <si>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</si>
  <si>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</si>
  <si>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</si>
  <si>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</si>
  <si>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</si>
  <si>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</si>
  <si>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</si>
  <si>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</si>
  <si>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</si>
  <si>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</si>
  <si>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</si>
  <si>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</si>
  <si>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</si>
  <si>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</si>
  <si>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</si>
  <si>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</si>
  <si>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</si>
  <si>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</si>
  <si>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</si>
  <si>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</si>
  <si>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</si>
  <si>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</si>
  <si>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</si>
  <si>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</si>
  <si>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</si>
  <si>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</si>
  <si>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</si>
  <si>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</si>
  <si>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</si>
  <si>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</si>
  <si>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</si>
  <si>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</si>
  <si>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</si>
  <si>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</si>
  <si>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</si>
  <si>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</si>
  <si>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</si>
  <si>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</si>
  <si>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</si>
  <si>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</si>
  <si>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</si>
  <si>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</si>
  <si>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</si>
  <si>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</si>
  <si>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</si>
  <si>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</si>
  <si>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</si>
  <si>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</si>
  <si>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</si>
  <si>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</si>
  <si>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</si>
  <si>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</si>
  <si>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</si>
  <si>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</si>
  <si>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</si>
  <si>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</si>
  <si>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</si>
  <si>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</si>
  <si>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</si>
  <si>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</si>
  <si>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</si>
  <si>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</si>
  <si>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</si>
  <si>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</si>
  <si>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</si>
  <si>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</si>
  <si>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</si>
  <si>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</si>
  <si>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</si>
  <si>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</si>
  <si>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</si>
  <si>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</si>
  <si>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</si>
  <si>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</si>
  <si>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</si>
  <si>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</si>
  <si>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</si>
  <si>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</si>
  <si>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</si>
  <si>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</si>
  <si>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</si>
  <si>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</si>
  <si>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</si>
  <si>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</si>
  <si>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</si>
  <si>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</si>
  <si>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</si>
  <si>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</si>
  <si>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</si>
  <si>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</si>
  <si>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</si>
  <si>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</si>
  <si>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</si>
  <si>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</si>
  <si>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</si>
  <si>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</si>
  <si>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</si>
  <si>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</si>
  <si>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</si>
  <si>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</si>
  <si>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</si>
  <si>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</si>
  <si>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</si>
  <si>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</si>
  <si>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</si>
  <si>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</si>
  <si>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</si>
  <si>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</si>
  <si>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</si>
  <si>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</si>
  <si>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</si>
  <si>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</si>
  <si>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</si>
  <si>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</si>
  <si>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</si>
  <si>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</si>
  <si>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</si>
  <si>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</si>
  <si>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</si>
  <si>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</si>
  <si>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</si>
  <si>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</si>
  <si>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</si>
  <si>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</si>
  <si>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</si>
  <si>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</si>
  <si>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</si>
  <si>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</si>
  <si>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</si>
  <si>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</si>
  <si>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</si>
  <si>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</si>
  <si>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</si>
  <si>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</si>
  <si>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</si>
  <si>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</si>
  <si>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</si>
  <si>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</si>
  <si>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</si>
  <si>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</si>
  <si>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</si>
  <si>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</si>
  <si>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</si>
  <si>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</si>
  <si>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</si>
  <si>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</si>
  <si>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</si>
  <si>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</si>
  <si>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</si>
  <si>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</si>
  <si>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</si>
  <si>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</si>
  <si>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</si>
  <si>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</si>
  <si>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</si>
  <si>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</si>
  <si>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</si>
  <si>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</si>
  <si>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</si>
  <si>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</si>
  <si>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</si>
  <si>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</si>
  <si>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</si>
  <si>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</si>
  <si>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</si>
  <si>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</si>
  <si>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</si>
  <si>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</si>
  <si>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</si>
  <si>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</si>
  <si>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</si>
  <si>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</si>
  <si>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</si>
  <si>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</si>
  <si>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</si>
  <si>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</si>
  <si>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</si>
  <si>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</si>
  <si>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</si>
  <si>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</si>
  <si>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</si>
  <si>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</si>
  <si>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</si>
  <si>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</si>
  <si>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</si>
  <si>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</si>
  <si>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</si>
  <si>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</si>
  <si>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</si>
  <si>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</si>
  <si>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</si>
  <si>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</si>
  <si>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</si>
  <si>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</si>
  <si>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</si>
  <si>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</si>
  <si>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</si>
  <si>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</si>
  <si>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</si>
  <si>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</si>
  <si>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</si>
  <si>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</si>
  <si>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</si>
  <si>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</si>
  <si>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</si>
  <si>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</si>
  <si>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</si>
  <si>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</si>
  <si>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</si>
  <si>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</si>
  <si>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</si>
  <si>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</si>
  <si>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</si>
  <si>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</si>
  <si>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</si>
  <si>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</si>
  <si>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</si>
  <si>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</si>
  <si>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</si>
  <si>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</si>
  <si>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</si>
  <si>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</si>
  <si>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</si>
  <si>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</si>
  <si>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</si>
  <si>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</si>
  <si>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</si>
  <si>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</si>
  <si>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</si>
  <si>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</si>
  <si>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</si>
  <si>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</si>
  <si>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</si>
  <si>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</si>
  <si>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</si>
  <si>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</si>
  <si>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</si>
  <si>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</si>
  <si>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</si>
  <si>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</si>
  <si>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</si>
  <si>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</si>
  <si>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</si>
  <si>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</si>
  <si>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</si>
  <si>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</si>
  <si>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</si>
  <si>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</si>
  <si>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</si>
  <si>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</si>
  <si>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</si>
  <si>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</si>
  <si>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</si>
  <si>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</si>
  <si>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</si>
  <si>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</si>
  <si>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</si>
  <si>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</si>
  <si>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</si>
  <si>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</si>
  <si>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</si>
  <si>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</si>
  <si>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</si>
  <si>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</si>
  <si>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</si>
  <si>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</si>
  <si>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</si>
  <si>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</si>
  <si>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</si>
  <si>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</si>
  <si>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</si>
  <si>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</si>
  <si>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</si>
  <si>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</si>
  <si>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</si>
  <si>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</si>
  <si>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</si>
  <si>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</si>
  <si>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</si>
  <si>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</si>
  <si>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</si>
  <si>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</si>
  <si>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</si>
  <si>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</si>
  <si>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</si>
  <si>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</si>
  <si>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</si>
  <si>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</si>
  <si>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</si>
  <si>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</si>
  <si>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</si>
  <si>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</si>
  <si>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</si>
  <si>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</si>
  <si>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</si>
  <si>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</si>
  <si>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</si>
  <si>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</si>
  <si>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</si>
  <si>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</si>
  <si>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</si>
  <si>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</si>
  <si>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</si>
  <si>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</si>
  <si>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</si>
  <si>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</si>
  <si>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</si>
  <si>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</si>
  <si>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</si>
  <si>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</si>
  <si>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</si>
  <si>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</si>
  <si>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</si>
  <si>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</si>
  <si>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</si>
  <si>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</si>
  <si>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</si>
  <si>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</si>
  <si>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</si>
  <si>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</si>
  <si>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</si>
  <si>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</si>
  <si>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</si>
  <si>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</si>
  <si>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</si>
  <si>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</si>
  <si>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</si>
  <si>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</si>
  <si>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</si>
  <si>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</si>
  <si>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</si>
  <si>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</si>
  <si>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</si>
  <si>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</si>
  <si>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</si>
  <si>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</si>
  <si>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</si>
  <si>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</si>
  <si>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</si>
  <si>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</si>
  <si>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</si>
  <si>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</si>
  <si>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</si>
  <si>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</si>
  <si>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</si>
  <si>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</si>
  <si>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</si>
  <si>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</si>
  <si>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</si>
  <si>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</si>
  <si>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</si>
  <si>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</si>
  <si>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</si>
  <si>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</si>
  <si>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</si>
  <si>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</si>
  <si>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</si>
  <si>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</si>
  <si>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</si>
  <si>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</si>
  <si>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</si>
  <si>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</si>
  <si>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</si>
  <si>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</si>
  <si>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</si>
  <si>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</si>
  <si>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</si>
  <si>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</si>
  <si>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</si>
  <si>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</si>
  <si>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</si>
  <si>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</si>
  <si>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</si>
  <si>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</si>
  <si>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</si>
  <si>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</si>
  <si>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</si>
  <si>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</si>
  <si>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</si>
  <si>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</si>
  <si>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</si>
  <si>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</si>
  <si>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</si>
  <si>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</si>
  <si>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</si>
  <si>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</si>
  <si>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</si>
  <si>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</si>
  <si>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</si>
  <si>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</si>
  <si>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</si>
  <si>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</si>
  <si>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</si>
  <si>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</si>
  <si>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</si>
  <si>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</si>
  <si>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</si>
  <si>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</si>
  <si>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</si>
  <si>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</si>
  <si>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</si>
  <si>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</si>
  <si>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</si>
  <si>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</si>
  <si>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</si>
  <si>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</si>
  <si>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</si>
  <si>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</si>
  <si>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</si>
  <si>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</si>
  <si>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</si>
  <si>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</si>
  <si>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</si>
  <si>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</si>
  <si>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</si>
  <si>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</si>
  <si>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</si>
  <si>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</si>
  <si>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</si>
  <si>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</si>
  <si>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</si>
  <si>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</si>
  <si>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</si>
  <si>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</si>
  <si>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</si>
  <si>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</si>
  <si>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</si>
  <si>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</si>
  <si>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</si>
  <si>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</si>
  <si>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</si>
  <si>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</si>
  <si>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</si>
  <si>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</si>
  <si>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</si>
  <si>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</si>
  <si>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</si>
  <si>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</si>
  <si>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</si>
  <si>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</si>
  <si>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</si>
  <si>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</si>
  <si>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</si>
  <si>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</si>
  <si>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</si>
  <si>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</si>
  <si>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</si>
  <si>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</si>
  <si>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</si>
  <si>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</si>
  <si>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</si>
  <si>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</si>
  <si>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</si>
  <si>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</si>
  <si>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</si>
  <si>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</si>
  <si>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</si>
  <si>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</si>
  <si>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</si>
  <si>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</si>
  <si>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</si>
  <si>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</si>
  <si>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</si>
  <si>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</si>
  <si>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</si>
  <si>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</si>
  <si>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</si>
  <si>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</si>
  <si>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</si>
  <si>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</si>
  <si>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</si>
  <si>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</si>
  <si>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</si>
  <si>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</si>
  <si>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</si>
  <si>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</si>
  <si>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</si>
  <si>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</si>
  <si>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</si>
  <si>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</si>
  <si>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</si>
  <si>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</si>
  <si>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</si>
  <si>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</si>
  <si>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</si>
  <si>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</si>
  <si>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</si>
  <si>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</si>
  <si>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</si>
  <si>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</si>
  <si>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</si>
  <si>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</si>
  <si>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</si>
  <si>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</si>
  <si>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</si>
  <si>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</si>
  <si>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</si>
  <si>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</si>
  <si>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</si>
  <si>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</si>
  <si>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</si>
  <si>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</si>
  <si>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</si>
  <si>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</si>
  <si>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</si>
  <si>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</si>
  <si>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</si>
  <si>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</si>
  <si>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</si>
  <si>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</si>
  <si>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</si>
  <si>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</si>
  <si>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</si>
  <si>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</si>
  <si>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</si>
  <si>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</si>
  <si>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</si>
  <si>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</si>
  <si>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</si>
  <si>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</si>
  <si>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</si>
  <si>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</si>
  <si>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</si>
  <si>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</si>
  <si>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</si>
  <si>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</si>
  <si>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</si>
  <si>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</si>
  <si>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</si>
  <si>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</si>
  <si>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</si>
  <si>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</si>
  <si>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</si>
  <si>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</si>
  <si>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</si>
  <si>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</si>
  <si>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</si>
  <si>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</si>
  <si>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</si>
  <si>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</si>
  <si>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</si>
  <si>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</si>
  <si>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</si>
  <si>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</si>
  <si>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</si>
  <si>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</si>
  <si>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</si>
  <si>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</si>
  <si>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</si>
  <si>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</si>
  <si>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</si>
  <si>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</si>
  <si>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</si>
  <si>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</si>
  <si>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</si>
  <si>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</si>
  <si>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</si>
  <si>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</si>
  <si>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</si>
  <si>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</si>
  <si>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</si>
  <si>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</si>
  <si>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</si>
  <si>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</si>
  <si>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</si>
  <si>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</si>
  <si>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</si>
  <si>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</si>
  <si>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</si>
  <si>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</si>
  <si>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</si>
  <si>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</si>
  <si>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</si>
  <si>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</si>
  <si>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</si>
  <si>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</si>
  <si>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</si>
  <si>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</si>
  <si>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</si>
  <si>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</si>
  <si>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</si>
  <si>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</si>
  <si>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</si>
  <si>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</si>
  <si>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</si>
  <si>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</si>
  <si>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</si>
  <si>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</si>
  <si>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</si>
  <si>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</si>
  <si>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</si>
  <si>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</si>
  <si>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</si>
  <si>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</si>
  <si>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</si>
  <si>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</si>
  <si>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</si>
  <si>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</si>
  <si>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</si>
  <si>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</si>
  <si>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</si>
  <si>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</si>
  <si>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</si>
  <si>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</si>
  <si>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</si>
  <si>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</si>
  <si>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</si>
  <si>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</si>
  <si>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</si>
  <si>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</si>
  <si>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</si>
  <si>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</si>
  <si>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</si>
  <si>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</si>
  <si>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</si>
  <si>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</si>
  <si>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</si>
  <si>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</si>
  <si>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</si>
  <si>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</si>
  <si>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</si>
  <si>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</si>
  <si>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</si>
  <si>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</si>
  <si>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</si>
  <si>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</si>
  <si>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</si>
  <si>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</si>
  <si>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</si>
  <si>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</si>
  <si>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</si>
  <si>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</si>
  <si>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</si>
  <si>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</si>
  <si>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</si>
  <si>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</si>
  <si>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</si>
  <si>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</si>
  <si>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</si>
  <si>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</si>
  <si>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</si>
  <si>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</si>
  <si>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</si>
  <si>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</si>
  <si>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</si>
  <si>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</si>
  <si>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</si>
  <si>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</si>
  <si>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</si>
  <si>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</si>
  <si>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</si>
  <si>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</si>
  <si>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</si>
  <si>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</si>
  <si>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</si>
  <si>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</si>
  <si>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</si>
  <si>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</si>
  <si>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</si>
  <si>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</si>
  <si>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</si>
  <si>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</si>
  <si>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</si>
  <si>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</si>
  <si>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</si>
  <si>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</si>
  <si>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</si>
  <si>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</si>
  <si>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</si>
  <si>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</si>
  <si>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</si>
  <si>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</si>
  <si>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</si>
  <si>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</si>
  <si>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</si>
  <si>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</si>
  <si>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</si>
  <si>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</si>
  <si>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</si>
  <si>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</si>
  <si>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</si>
  <si>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</si>
  <si>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</si>
  <si>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</si>
  <si>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</si>
  <si>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</si>
  <si>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</si>
  <si>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</si>
  <si>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</si>
  <si>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</si>
  <si>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</si>
  <si>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</si>
  <si>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</si>
  <si>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</si>
  <si>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</si>
  <si>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</si>
  <si>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</si>
  <si>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</si>
  <si>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</si>
  <si>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</si>
  <si>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</si>
  <si>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</si>
  <si>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</si>
  <si>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</si>
  <si>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</si>
  <si>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</si>
  <si>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</si>
  <si>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</si>
  <si>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</si>
  <si>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</si>
  <si>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</si>
  <si>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</si>
  <si>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</si>
  <si>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</si>
  <si>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</si>
  <si>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</si>
  <si>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</si>
  <si>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</si>
  <si>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</si>
  <si>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</si>
  <si>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</si>
  <si>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</si>
  <si>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</si>
  <si>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</si>
  <si>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</si>
  <si>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</si>
  <si>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</si>
  <si>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</si>
  <si>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</si>
  <si>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</si>
  <si>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</si>
  <si>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</si>
  <si>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</si>
  <si>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</si>
  <si>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</si>
  <si>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</si>
  <si>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</si>
  <si>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</si>
  <si>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</si>
  <si>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</si>
  <si>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</si>
  <si>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</si>
  <si>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</si>
  <si>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</si>
  <si>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</si>
  <si>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</si>
  <si>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</si>
  <si>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</si>
  <si>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</si>
  <si>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</si>
  <si>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</si>
  <si>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</si>
  <si>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</si>
  <si>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</si>
  <si>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</si>
  <si>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</si>
  <si>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</si>
  <si>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</si>
  <si>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</si>
  <si>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</si>
  <si>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</si>
  <si>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</si>
  <si>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</si>
  <si>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</si>
  <si>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</si>
  <si>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</si>
  <si>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</si>
  <si>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</si>
  <si>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</si>
  <si>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</si>
  <si>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</si>
  <si>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</si>
  <si>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</si>
  <si>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</si>
  <si>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</si>
  <si>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</si>
  <si>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</si>
  <si>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</si>
  <si>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</si>
  <si>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</si>
  <si>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</si>
  <si>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</si>
  <si>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</si>
  <si>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</si>
  <si>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</si>
  <si>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</si>
  <si>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</si>
  <si>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</si>
  <si>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</si>
  <si>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</si>
  <si>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</si>
  <si>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</si>
  <si>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</si>
  <si>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</si>
  <si>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</si>
  <si>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</si>
  <si>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</si>
  <si>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</si>
  <si>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</si>
  <si>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</si>
  <si>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</si>
  <si>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</si>
  <si>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</si>
  <si>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</si>
  <si>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</si>
  <si>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</si>
  <si>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</si>
  <si>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</si>
  <si>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</si>
  <si>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</si>
  <si>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</si>
  <si>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</si>
  <si>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</si>
  <si>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</si>
  <si>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</si>
  <si>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</si>
  <si>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</si>
  <si>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</si>
  <si>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</si>
  <si>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</si>
  <si>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</si>
  <si>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</si>
  <si>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</si>
  <si>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</si>
  <si>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</si>
  <si>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</si>
  <si>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</si>
  <si>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</si>
  <si>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</si>
  <si>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</si>
  <si>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</si>
  <si>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</si>
  <si>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</si>
  <si>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</si>
  <si>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</si>
  <si>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</si>
  <si>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</si>
  <si>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</si>
  <si>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</si>
  <si>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</si>
  <si>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</si>
  <si>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</si>
  <si>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</si>
  <si>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</si>
  <si>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</si>
  <si>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</si>
  <si>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</si>
  <si>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</si>
  <si>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</si>
  <si>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</si>
  <si>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</si>
  <si>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</si>
  <si>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</si>
  <si>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</si>
  <si>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</si>
  <si>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</si>
  <si>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</si>
  <si>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</si>
  <si>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</si>
  <si>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</si>
  <si>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</si>
  <si>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</si>
  <si>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</si>
  <si>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</si>
  <si>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</si>
  <si>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</si>
  <si>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</si>
  <si>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</si>
  <si>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</si>
  <si>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</si>
  <si>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</si>
  <si>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</si>
  <si>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</si>
  <si>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</si>
  <si>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</si>
  <si>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</si>
  <si>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</si>
  <si>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</si>
  <si>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</si>
  <si>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</si>
  <si>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</si>
  <si>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</si>
  <si>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</si>
  <si>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</si>
  <si>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</si>
  <si>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</si>
  <si>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</si>
  <si>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</si>
  <si>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</si>
  <si>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</si>
  <si>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</si>
  <si>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</si>
  <si>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</si>
  <si>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</si>
  <si>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</si>
  <si>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</si>
  <si>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</si>
  <si>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</si>
  <si>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</si>
  <si>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</si>
  <si>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</si>
  <si>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</si>
  <si>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</si>
  <si>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</si>
  <si>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</si>
  <si>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</si>
  <si>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</si>
  <si>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</si>
  <si>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</si>
  <si>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</si>
  <si>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</si>
  <si>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</si>
  <si>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</si>
  <si>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</si>
  <si>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</si>
  <si>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</si>
  <si>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</si>
  <si>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</si>
  <si>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</si>
  <si>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</si>
  <si>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</si>
  <si>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</si>
  <si>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</si>
  <si>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</si>
  <si>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</si>
  <si>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</si>
  <si>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</si>
  <si>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</si>
  <si>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</si>
  <si>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</si>
  <si>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</si>
  <si>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</si>
  <si>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</si>
  <si>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</si>
  <si>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</si>
  <si>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</si>
  <si>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</si>
  <si>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</si>
  <si>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</si>
  <si>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</si>
  <si>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</si>
  <si>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</si>
  <si>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</si>
  <si>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</si>
  <si>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</si>
  <si>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</si>
  <si>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</si>
  <si>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</si>
  <si>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</si>
  <si>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</si>
  <si>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</si>
  <si>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</si>
  <si>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</si>
  <si>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</si>
  <si>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</si>
  <si>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</si>
  <si>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</si>
  <si>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</si>
  <si>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</si>
  <si>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</si>
  <si>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</si>
  <si>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</si>
  <si>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</si>
  <si>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</si>
  <si>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</si>
  <si>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</si>
  <si>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</si>
  <si>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</si>
  <si>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</si>
  <si>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</si>
  <si>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</si>
  <si>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</si>
  <si>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</si>
  <si>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</si>
  <si>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</si>
  <si>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</si>
  <si>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</si>
  <si>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</si>
  <si>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</si>
  <si>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</si>
  <si>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</si>
  <si>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</si>
  <si>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</si>
  <si>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</si>
  <si>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</si>
  <si>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</si>
  <si>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</si>
  <si>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</si>
  <si>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</si>
  <si>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</si>
  <si>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</si>
  <si>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</si>
  <si>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</si>
  <si>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</si>
  <si>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</si>
  <si>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</si>
  <si>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</si>
  <si>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</si>
  <si>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</si>
  <si>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</si>
  <si>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</si>
  <si>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</si>
  <si>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</si>
  <si>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</si>
  <si>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</si>
  <si>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</si>
  <si>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</si>
  <si>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</si>
  <si>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</si>
  <si>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</si>
  <si>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</si>
  <si>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</si>
  <si>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</si>
  <si>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</si>
  <si>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</si>
  <si>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</si>
  <si>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</si>
  <si>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</si>
  <si>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</si>
  <si>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</si>
  <si>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</si>
  <si>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</si>
  <si>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</si>
  <si>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</si>
  <si>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</si>
  <si>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</si>
  <si>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</si>
  <si>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</si>
  <si>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</si>
  <si>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</si>
  <si>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</si>
  <si>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</si>
  <si>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</si>
  <si>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</si>
  <si>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</si>
  <si>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</si>
  <si>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</si>
  <si>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</si>
  <si>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</si>
  <si>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</si>
  <si>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</si>
  <si>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</si>
  <si>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</si>
  <si>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</si>
  <si>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</si>
  <si>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</si>
  <si>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</si>
  <si>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</si>
  <si>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</si>
  <si>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</si>
  <si>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</si>
  <si>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</si>
  <si>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</si>
  <si>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</si>
  <si>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</si>
  <si>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</si>
  <si>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</si>
  <si>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</si>
  <si>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</si>
  <si>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</si>
  <si>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</si>
  <si>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</si>
  <si>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</si>
  <si>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</si>
  <si>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</si>
  <si>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</si>
  <si>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</si>
  <si>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</si>
  <si>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</si>
  <si>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</si>
  <si>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</si>
  <si>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</si>
  <si>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</si>
  <si>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</si>
  <si>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</si>
  <si>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</si>
  <si>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</si>
  <si>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</si>
  <si>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</si>
  <si>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</si>
  <si>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</si>
  <si>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</si>
  <si>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</si>
  <si>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</si>
  <si>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</si>
  <si>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</si>
  <si>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</si>
  <si>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</si>
  <si>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</si>
  <si>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</si>
  <si>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</si>
  <si>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</si>
  <si>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</si>
  <si>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</si>
  <si>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</si>
  <si>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</si>
  <si>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</si>
  <si>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</si>
  <si>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</si>
  <si>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</si>
  <si>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</si>
  <si>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</si>
  <si>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</si>
  <si>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</si>
  <si>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</si>
  <si>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</si>
  <si>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</si>
  <si>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</si>
  <si>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</si>
  <si>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</si>
  <si>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</si>
  <si>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</si>
  <si>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</si>
  <si>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</si>
  <si>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</si>
  <si>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</si>
  <si>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</si>
  <si>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</si>
  <si>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</si>
  <si>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</si>
  <si>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</si>
  <si>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</si>
  <si>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</si>
  <si>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</si>
  <si>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</si>
  <si>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</si>
  <si>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</si>
  <si>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</si>
  <si>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</si>
  <si>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</si>
  <si>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</si>
  <si>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</si>
  <si>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</si>
  <si>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</si>
  <si>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</si>
  <si>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</si>
  <si>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</si>
  <si>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</si>
  <si>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</si>
  <si>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</si>
  <si>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</si>
  <si>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</si>
  <si>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</si>
  <si>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</si>
  <si>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</si>
  <si>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</si>
  <si>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</si>
  <si>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</si>
  <si>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</si>
  <si>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</si>
  <si>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</si>
  <si>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</si>
  <si>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</si>
  <si>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</si>
  <si>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</si>
  <si>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</si>
  <si>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</si>
  <si>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</si>
  <si>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</si>
  <si>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</si>
  <si>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</si>
  <si>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</si>
  <si>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</si>
  <si>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</si>
  <si>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</si>
  <si>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</si>
  <si>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</si>
  <si>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</si>
  <si>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</si>
  <si>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</si>
  <si>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</si>
  <si>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</si>
  <si>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</si>
  <si>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</si>
  <si>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</si>
  <si>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</si>
  <si>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</si>
  <si>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</si>
  <si>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</si>
  <si>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</si>
  <si>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</si>
  <si>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</si>
  <si>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</si>
  <si>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</si>
  <si>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</si>
  <si>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</si>
  <si>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</si>
  <si>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</si>
  <si>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</si>
  <si>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</si>
  <si>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</si>
  <si>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</si>
  <si>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</si>
  <si>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</si>
  <si>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</si>
  <si>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</si>
  <si>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</si>
  <si>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</si>
  <si>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</si>
  <si>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</si>
  <si>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</si>
  <si>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</si>
  <si>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</si>
  <si>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</si>
  <si>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</si>
  <si>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</si>
  <si>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</si>
  <si>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</si>
  <si>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</si>
  <si>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</si>
  <si>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</si>
  <si>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</si>
  <si>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</si>
  <si>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</si>
  <si>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</si>
  <si>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</si>
  <si>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</si>
  <si>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</si>
  <si>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</si>
  <si>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</si>
  <si>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</si>
  <si>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</si>
  <si>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</si>
  <si>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</si>
  <si>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</si>
  <si>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</si>
  <si>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</si>
  <si>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</si>
  <si>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</si>
  <si>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</si>
  <si>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</si>
  <si>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</si>
  <si>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</si>
  <si>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</si>
  <si>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</si>
  <si>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</si>
  <si>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</si>
  <si>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</si>
  <si>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</si>
  <si>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</si>
  <si>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</si>
  <si>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</si>
  <si>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</si>
  <si>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</si>
  <si>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</si>
  <si>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</si>
  <si>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</si>
  <si>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</si>
  <si>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</si>
  <si>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</si>
  <si>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</si>
  <si>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</si>
  <si>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</si>
  <si>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</si>
  <si>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</si>
  <si>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</si>
  <si>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</si>
  <si>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</si>
  <si>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</si>
  <si>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</si>
  <si>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</si>
  <si>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</si>
  <si>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</si>
  <si>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</si>
  <si>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</si>
  <si>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</si>
  <si>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</si>
  <si>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</si>
  <si>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</si>
  <si>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</si>
  <si>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</si>
  <si>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</si>
  <si>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</si>
  <si>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</si>
  <si>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</si>
  <si>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</si>
  <si>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</si>
  <si>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</si>
  <si>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</si>
  <si>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</si>
  <si>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</si>
  <si>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</si>
  <si>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</si>
  <si>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</si>
  <si>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</si>
  <si>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</si>
  <si>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</si>
  <si>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</si>
  <si>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</si>
  <si>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</si>
  <si>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</si>
  <si>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</si>
  <si>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</si>
  <si>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</si>
  <si>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</si>
  <si>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</si>
  <si>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</si>
  <si>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</si>
  <si>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</si>
  <si>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</si>
  <si>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</si>
  <si>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</si>
  <si>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</si>
  <si>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</si>
  <si>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</si>
  <si>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</si>
  <si>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</si>
  <si>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</si>
  <si>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</si>
  <si>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</si>
  <si>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</si>
  <si>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</si>
  <si>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</si>
  <si>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</si>
  <si>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</si>
  <si>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</si>
  <si>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</si>
  <si>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</si>
  <si>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</si>
  <si>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</si>
  <si>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</si>
  <si>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</si>
  <si>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</si>
  <si>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</si>
  <si>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</si>
  <si>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</si>
  <si>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</si>
  <si>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</si>
  <si>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</si>
  <si>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</si>
  <si>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</si>
  <si>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</si>
  <si>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</si>
  <si>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</si>
  <si>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</si>
  <si>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</si>
  <si>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</si>
  <si>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</si>
  <si>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</si>
  <si>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</si>
  <si>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</si>
  <si>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</si>
  <si>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</si>
  <si>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</si>
  <si>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</si>
  <si>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</si>
  <si>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</si>
  <si>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</si>
  <si>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</si>
  <si>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</si>
  <si>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</si>
  <si>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</si>
  <si>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</si>
  <si>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</si>
  <si>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</si>
  <si>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</si>
  <si>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</si>
  <si>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</si>
  <si>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</si>
  <si>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</si>
  <si>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</si>
  <si>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</si>
  <si>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</si>
  <si>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</si>
  <si>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</si>
  <si>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</si>
  <si>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</si>
  <si>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</si>
  <si>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</si>
  <si>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</si>
  <si>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</si>
  <si>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</si>
  <si>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</si>
  <si>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</si>
  <si>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</si>
  <si>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</si>
  <si>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</si>
  <si>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</si>
  <si>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</si>
  <si>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</si>
  <si>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</si>
  <si>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</si>
  <si>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</si>
  <si>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</si>
  <si>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</si>
  <si>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</si>
  <si>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</si>
  <si>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</si>
  <si>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</si>
  <si>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</si>
  <si>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</si>
  <si>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</si>
  <si>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</si>
  <si>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</si>
  <si>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</si>
  <si>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</si>
  <si>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</si>
  <si>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</si>
  <si>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</si>
  <si>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</si>
  <si>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</si>
  <si>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</si>
  <si>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</si>
  <si>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</si>
  <si>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</si>
  <si>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</si>
  <si>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</si>
  <si>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</si>
  <si>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</si>
  <si>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</si>
  <si>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</si>
  <si>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</si>
  <si>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</si>
  <si>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</si>
  <si>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</si>
  <si>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</si>
  <si>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</si>
  <si>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</si>
  <si>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</si>
  <si>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</si>
  <si>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</si>
  <si>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</si>
  <si>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</si>
  <si>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</si>
  <si>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</si>
  <si>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</si>
  <si>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</si>
  <si>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</si>
  <si>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</si>
  <si>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</si>
  <si>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</si>
  <si>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</si>
  <si>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</si>
  <si>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</si>
  <si>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</si>
  <si>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</si>
  <si>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</si>
  <si>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</si>
  <si>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</si>
  <si>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</si>
  <si>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</si>
  <si>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</si>
  <si>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</si>
  <si>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</si>
  <si>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</si>
  <si>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</si>
  <si>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</si>
  <si>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</si>
  <si>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</si>
  <si>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</si>
  <si>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</si>
  <si>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</si>
  <si>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</si>
  <si>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</si>
  <si>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</si>
  <si>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</si>
  <si>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</si>
  <si>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</si>
  <si>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</si>
  <si>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</si>
  <si>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</si>
  <si>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</si>
  <si>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</si>
  <si>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</si>
  <si>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</si>
  <si>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</si>
  <si>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</si>
  <si>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</si>
  <si>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</si>
  <si>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</si>
  <si>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</si>
  <si>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</si>
  <si>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</si>
  <si>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</si>
  <si>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</si>
  <si>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</si>
  <si>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</si>
  <si>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</si>
  <si>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</si>
  <si>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</si>
  <si>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</si>
  <si>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</si>
  <si>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</si>
  <si>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</si>
  <si>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</si>
  <si>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</si>
  <si>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</si>
  <si>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</si>
  <si>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</si>
  <si>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</si>
  <si>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</si>
  <si>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</si>
  <si>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</si>
  <si>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</si>
  <si>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</si>
  <si>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</si>
  <si>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</si>
  <si>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</si>
  <si>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</si>
  <si>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</si>
  <si>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</si>
  <si>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</si>
  <si>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</si>
  <si>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</si>
  <si>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</si>
  <si>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</si>
  <si>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</si>
  <si>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</si>
  <si>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</si>
  <si>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</si>
  <si>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</si>
  <si>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</si>
  <si>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</si>
  <si>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</si>
  <si>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</si>
  <si>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</si>
  <si>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</si>
  <si>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</si>
  <si>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</si>
  <si>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</si>
  <si>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</si>
  <si>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</si>
  <si>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</si>
  <si>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</si>
  <si>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</si>
  <si>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</si>
  <si>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</si>
  <si>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</si>
  <si>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</si>
  <si>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</si>
  <si>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</si>
  <si>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</si>
  <si>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</si>
  <si>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</si>
  <si>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</si>
  <si>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</si>
  <si>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</si>
  <si>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</si>
  <si>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</si>
  <si>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</si>
  <si>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</si>
  <si>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</si>
  <si>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</si>
  <si>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</si>
  <si>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</si>
  <si>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</si>
  <si>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</si>
  <si>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</si>
  <si>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</si>
  <si>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</si>
  <si>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</si>
  <si>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</si>
  <si>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</si>
  <si>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</si>
  <si>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</si>
  <si>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</si>
  <si>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</si>
  <si>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</si>
  <si>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</si>
  <si>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</si>
  <si>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</si>
  <si>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</si>
  <si>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</si>
  <si>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</si>
  <si>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</si>
  <si>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</si>
  <si>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</si>
  <si>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</si>
  <si>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</si>
  <si>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</si>
  <si>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</si>
  <si>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</si>
  <si>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</si>
  <si>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</si>
  <si>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</si>
  <si>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</si>
  <si>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</si>
  <si>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</si>
  <si>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</si>
  <si>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</si>
  <si>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</si>
  <si>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</si>
  <si>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</si>
  <si>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</si>
  <si>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</si>
  <si>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</si>
  <si>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</si>
  <si>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</si>
  <si>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</si>
  <si>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</si>
  <si>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</si>
  <si>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</si>
  <si>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</si>
  <si>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</si>
  <si>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</si>
  <si>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</si>
  <si>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</si>
  <si>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</si>
  <si>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</si>
  <si>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</si>
  <si>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</si>
  <si>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</si>
  <si>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</si>
  <si>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</si>
  <si>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</si>
  <si>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</si>
  <si>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</si>
  <si>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</si>
  <si>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</si>
  <si>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</si>
  <si>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</si>
  <si>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</si>
  <si>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</si>
  <si>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</si>
  <si>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</si>
  <si>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</si>
  <si>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</si>
  <si>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</si>
  <si>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</si>
  <si>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</si>
  <si>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</si>
  <si>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</si>
  <si>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</si>
  <si>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</si>
  <si>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</si>
  <si>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</si>
  <si>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</si>
  <si>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</si>
  <si>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</si>
  <si>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</si>
  <si>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</si>
  <si>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</si>
  <si>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</si>
  <si>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</si>
  <si>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</si>
  <si>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</si>
  <si>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</si>
  <si>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</si>
  <si>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</si>
  <si>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</si>
  <si>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</si>
  <si>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</si>
  <si>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</si>
  <si>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</si>
  <si>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</si>
  <si>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</si>
  <si>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</si>
  <si>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</si>
  <si>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</si>
  <si>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</si>
  <si>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</si>
  <si>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</si>
  <si>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</si>
  <si>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</si>
  <si>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</si>
  <si>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</si>
  <si>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</si>
  <si>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</si>
  <si>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</si>
  <si>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</si>
  <si>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</si>
  <si>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</si>
  <si>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</si>
  <si>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</si>
  <si>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</si>
  <si>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</si>
  <si>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</si>
  <si>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</si>
  <si>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</si>
  <si>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</si>
  <si>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</si>
  <si>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</si>
  <si>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</si>
  <si>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</si>
  <si>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</si>
  <si>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</si>
  <si>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</si>
  <si>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</si>
  <si>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</si>
  <si>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</si>
  <si>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</si>
  <si>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</si>
  <si>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</si>
  <si>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</si>
  <si>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</si>
  <si>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</si>
  <si>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</si>
  <si>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</si>
  <si>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</si>
  <si>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</si>
  <si>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</si>
  <si>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</si>
  <si>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</si>
  <si>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</si>
  <si>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</si>
  <si>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</si>
  <si>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</si>
  <si>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</si>
  <si>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</si>
  <si>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</si>
  <si>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</si>
  <si>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</si>
  <si>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</si>
  <si>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</si>
  <si>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</si>
  <si>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</si>
  <si>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</si>
  <si>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</si>
  <si>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</si>
  <si>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</si>
  <si>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</si>
  <si>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</si>
  <si>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</si>
  <si>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</si>
  <si>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</si>
  <si>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</si>
  <si>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</si>
  <si>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</si>
  <si>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</si>
  <si>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</si>
  <si>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</si>
  <si>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</si>
  <si>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</si>
  <si>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</si>
  <si>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</si>
  <si>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</si>
  <si>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</si>
  <si>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</si>
  <si>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</si>
  <si>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</si>
  <si>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</si>
  <si>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</si>
  <si>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</si>
  <si>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</si>
  <si>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</si>
  <si>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</si>
  <si>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</si>
  <si>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</si>
  <si>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</si>
  <si>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</si>
  <si>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</si>
  <si>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</si>
  <si>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</si>
  <si>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</si>
  <si>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</si>
  <si>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</si>
  <si>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</si>
  <si>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</si>
  <si>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</si>
  <si>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</si>
  <si>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</si>
  <si>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</si>
  <si>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</si>
  <si>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</si>
  <si>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</si>
  <si>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</si>
  <si>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</si>
  <si>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</si>
  <si>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</si>
  <si>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</si>
  <si>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</si>
  <si>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</si>
  <si>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</si>
  <si>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</si>
  <si>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</si>
  <si>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</si>
  <si>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</si>
  <si>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</si>
  <si>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</si>
  <si>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</si>
  <si>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</si>
  <si>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</si>
  <si>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</si>
  <si>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</si>
  <si>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</si>
  <si>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</si>
  <si>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</si>
  <si>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</si>
  <si>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</si>
  <si>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</si>
  <si>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</si>
  <si>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</si>
  <si>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</si>
  <si>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</si>
  <si>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</si>
  <si>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</si>
  <si>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</si>
  <si>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</si>
  <si>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</si>
  <si>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</si>
  <si>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</si>
  <si>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</si>
  <si>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</si>
  <si>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</si>
  <si>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</si>
  <si>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</si>
  <si>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</si>
  <si>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</si>
  <si>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</si>
  <si>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</si>
  <si>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</si>
  <si>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</si>
  <si>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</si>
  <si>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</si>
  <si>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</si>
  <si>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</si>
  <si>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</si>
  <si>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</si>
  <si>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</si>
  <si>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</si>
  <si>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</si>
  <si>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</si>
  <si>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</si>
  <si>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</si>
  <si>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</si>
  <si>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</si>
  <si>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</si>
  <si>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</si>
  <si>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</si>
  <si>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</si>
  <si>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</si>
  <si>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</si>
  <si>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</si>
  <si>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</si>
  <si>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</si>
  <si>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</si>
  <si>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</si>
  <si>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</si>
  <si>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</si>
  <si>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</si>
  <si>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</si>
  <si>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</si>
  <si>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</si>
  <si>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</si>
  <si>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</si>
  <si>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</si>
  <si>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</si>
  <si>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</si>
  <si>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</si>
  <si>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</si>
  <si>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</si>
  <si>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</si>
  <si>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</si>
  <si>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</si>
  <si>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</si>
  <si>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</si>
  <si>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</si>
  <si>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</si>
  <si>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</si>
  <si>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</si>
  <si>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</si>
  <si>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</si>
  <si>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</si>
  <si>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</si>
  <si>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</si>
  <si>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</si>
  <si>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</si>
  <si>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</si>
  <si>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</si>
  <si>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</si>
  <si>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</si>
  <si>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</si>
  <si>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</si>
  <si>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</si>
  <si>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</si>
  <si>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</si>
  <si>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</si>
  <si>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</si>
  <si>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</si>
  <si>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</si>
  <si>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</si>
  <si>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</si>
  <si>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</si>
  <si>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</si>
  <si>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</si>
  <si>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</si>
  <si>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</si>
  <si>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</si>
  <si>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</si>
  <si>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</si>
  <si>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</si>
  <si>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</si>
  <si>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</si>
  <si>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</si>
  <si>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</si>
  <si>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</si>
  <si>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</si>
  <si>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</si>
  <si>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</si>
  <si>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</si>
  <si>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</si>
  <si>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</si>
  <si>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</si>
  <si>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</si>
  <si>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</si>
  <si>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</si>
  <si>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</si>
  <si>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</si>
  <si>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</si>
  <si>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</si>
  <si>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</si>
  <si>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</si>
  <si>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</si>
  <si>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</si>
  <si>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</si>
  <si>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</si>
  <si>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</si>
  <si>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</si>
  <si>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</si>
  <si>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</si>
  <si>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</si>
  <si>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</si>
  <si>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</si>
  <si>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</si>
  <si>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</si>
  <si>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</si>
  <si>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</si>
  <si>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</si>
  <si>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</si>
  <si>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</si>
  <si>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</si>
  <si>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</si>
  <si>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</si>
  <si>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</si>
  <si>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</si>
  <si>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</si>
  <si>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</si>
  <si>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</si>
  <si>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</si>
  <si>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</si>
  <si>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</si>
  <si>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</si>
  <si>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</si>
  <si>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</si>
  <si>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</si>
  <si>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</si>
  <si>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</si>
  <si>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</si>
  <si>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</si>
  <si>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</si>
  <si>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</si>
  <si>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</si>
  <si>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</si>
  <si>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</si>
  <si>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</si>
  <si>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</si>
  <si>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</si>
  <si>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</si>
  <si>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</si>
  <si>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</si>
  <si>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</si>
  <si>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</si>
  <si>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</si>
  <si>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</si>
  <si>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</si>
  <si>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</si>
  <si>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</si>
  <si>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</si>
  <si>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</si>
  <si>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</si>
  <si>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</si>
  <si>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</si>
  <si>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</si>
  <si>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</si>
  <si>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</si>
  <si>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</si>
  <si>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</si>
  <si>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</si>
  <si>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</si>
  <si>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</si>
  <si>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</si>
  <si>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</si>
  <si>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</si>
  <si>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</si>
  <si>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</si>
  <si>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</si>
  <si>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</si>
  <si>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</si>
  <si>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</si>
  <si>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</si>
  <si>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</si>
  <si>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</si>
  <si>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</si>
  <si>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</si>
  <si>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</si>
  <si>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</si>
  <si>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</si>
  <si>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</si>
  <si>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</si>
  <si>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</si>
  <si>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</si>
  <si>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</si>
  <si>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</si>
  <si>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</si>
  <si>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</si>
  <si>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</si>
  <si>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</si>
  <si>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</si>
  <si>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</si>
  <si>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</si>
  <si>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</si>
  <si>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</si>
  <si>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</si>
  <si>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</si>
  <si>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</si>
  <si>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</si>
  <si>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</si>
  <si>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</si>
  <si>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</si>
  <si>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</si>
  <si>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</si>
  <si>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</si>
  <si>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</si>
  <si>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</si>
  <si>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</si>
  <si>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</si>
  <si>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</si>
  <si>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</si>
  <si>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</si>
  <si>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</si>
  <si>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</si>
  <si>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</si>
  <si>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</si>
  <si>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</si>
  <si>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</si>
  <si>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</si>
  <si>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</si>
  <si>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</si>
  <si>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</si>
  <si>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</si>
  <si>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</si>
  <si>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</si>
  <si>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</si>
  <si>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</si>
  <si>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</si>
  <si>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</si>
  <si>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</si>
  <si>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</si>
  <si>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</si>
  <si>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</si>
  <si>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</si>
  <si>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</si>
  <si>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</si>
  <si>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</si>
  <si>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</si>
  <si>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</si>
  <si>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</si>
  <si>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</si>
  <si>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</si>
  <si>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</si>
  <si>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</si>
  <si>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</si>
  <si>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</si>
  <si>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</si>
  <si>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</si>
  <si>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</si>
  <si>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</si>
  <si>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</si>
  <si>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</si>
  <si>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</si>
  <si>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</si>
  <si>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</si>
  <si>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</si>
  <si>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</si>
  <si>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</si>
  <si>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</si>
  <si>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</si>
  <si>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</si>
  <si>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</si>
  <si>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</si>
  <si>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</si>
  <si>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</si>
  <si>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</si>
  <si>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</si>
  <si>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</si>
  <si>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</si>
  <si>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</si>
  <si>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</si>
  <si>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</si>
  <si>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</si>
  <si>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</si>
  <si>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</si>
  <si>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</si>
  <si>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</si>
  <si>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</si>
  <si>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</si>
  <si>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</si>
  <si>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</si>
  <si>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</si>
  <si>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</si>
  <si>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</si>
  <si>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</si>
  <si>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</si>
  <si>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</si>
  <si>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</si>
  <si>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</si>
  <si>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</si>
  <si>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</si>
  <si>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</si>
  <si>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</si>
  <si>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</si>
  <si>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</si>
  <si>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</si>
  <si>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</si>
  <si>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</si>
  <si>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</si>
  <si>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</si>
  <si>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</si>
  <si>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</si>
  <si>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</si>
  <si>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</si>
  <si>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</si>
  <si>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</si>
  <si>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</si>
  <si>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</si>
  <si>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</si>
  <si>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</si>
  <si>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</si>
  <si>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</si>
  <si>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</si>
  <si>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</si>
  <si>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</si>
  <si>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</si>
  <si>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</si>
  <si>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</si>
  <si>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</si>
  <si>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</si>
  <si>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</si>
  <si>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</si>
  <si>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</si>
  <si>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</si>
  <si>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</si>
  <si>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</si>
  <si>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</si>
  <si>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</si>
  <si>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</si>
  <si>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</si>
  <si>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</si>
  <si>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</si>
  <si>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</si>
  <si>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</si>
  <si>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</si>
  <si>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</si>
  <si>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</si>
  <si>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</si>
  <si>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</si>
  <si>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</si>
  <si>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</si>
  <si>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</si>
  <si>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</si>
  <si>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</si>
  <si>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</si>
  <si>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</si>
  <si>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</si>
  <si>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</si>
  <si>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</si>
  <si>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</si>
  <si>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</si>
  <si>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</si>
  <si>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</si>
  <si>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</si>
  <si>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</si>
  <si>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</si>
  <si>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</si>
  <si>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</si>
  <si>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</si>
  <si>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</si>
  <si>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</si>
  <si>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</si>
  <si>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</si>
  <si>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</si>
  <si>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</si>
  <si>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</si>
  <si>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</si>
  <si>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</si>
  <si>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</si>
  <si>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</si>
  <si>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</si>
  <si>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</si>
  <si>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</si>
  <si>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</si>
  <si>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</si>
  <si>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</si>
  <si>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</si>
  <si>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</si>
  <si>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</si>
  <si>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</si>
  <si>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</si>
  <si>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</si>
  <si>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</si>
  <si>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</si>
  <si>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</si>
  <si>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</si>
  <si>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</si>
  <si>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</si>
  <si>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</si>
  <si>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</si>
  <si>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</si>
  <si>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</si>
  <si>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</si>
  <si>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</si>
  <si>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</si>
  <si>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</si>
  <si>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</si>
  <si>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</si>
  <si>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</si>
  <si>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</si>
  <si>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</si>
  <si>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</si>
  <si>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</si>
  <si>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</si>
  <si>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</si>
  <si>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</si>
  <si>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</si>
  <si>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</si>
  <si>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</si>
  <si>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</si>
  <si>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</si>
  <si>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</si>
  <si>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</si>
  <si>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</si>
  <si>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</si>
  <si>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</si>
  <si>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</si>
  <si>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</si>
  <si>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</si>
  <si>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</si>
  <si>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</si>
  <si>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</si>
  <si>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</si>
  <si>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</si>
  <si>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</si>
  <si>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</si>
  <si>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</si>
  <si>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</si>
  <si>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</si>
  <si>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</si>
  <si>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</si>
  <si>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</si>
  <si>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</si>
  <si>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</si>
  <si>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</si>
  <si>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</si>
  <si>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</si>
  <si>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</si>
  <si>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</si>
  <si>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</si>
  <si>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</si>
  <si>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</si>
  <si>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</si>
  <si>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</si>
  <si>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</si>
  <si>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</si>
  <si>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</si>
  <si>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</si>
  <si>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</si>
  <si>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</si>
  <si>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</si>
  <si>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</si>
  <si>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</si>
  <si>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</si>
  <si>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</si>
  <si>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</si>
  <si>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</si>
  <si>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</si>
  <si>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</si>
  <si>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</si>
  <si>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</si>
  <si>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</si>
  <si>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</si>
  <si>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</si>
  <si>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</si>
  <si>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</si>
  <si>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</si>
  <si>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</si>
  <si>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</si>
  <si>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</si>
  <si>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</si>
  <si>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</si>
  <si>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</si>
  <si>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</si>
  <si>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</si>
  <si>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</si>
  <si>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</si>
  <si>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</si>
  <si>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</si>
  <si>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</si>
  <si>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</si>
  <si>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</si>
  <si>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</si>
  <si>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</si>
  <si>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</si>
  <si>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</si>
  <si>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</si>
  <si>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</si>
  <si>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</si>
  <si>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</si>
  <si>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</si>
  <si>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</si>
  <si>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</si>
  <si>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</si>
  <si>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</si>
  <si>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</si>
  <si>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</si>
  <si>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</si>
  <si>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</si>
  <si>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</si>
  <si>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</si>
  <si>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</si>
  <si>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</si>
  <si>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</si>
  <si>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</si>
  <si>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</si>
  <si>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</si>
  <si>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</si>
  <si>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</si>
  <si>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</si>
  <si>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</si>
  <si>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</si>
  <si>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</si>
  <si>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</si>
  <si>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</si>
  <si>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</si>
  <si>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</si>
  <si>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</si>
  <si>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</si>
  <si>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</si>
  <si>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</si>
  <si>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</si>
  <si>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</si>
  <si>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</si>
  <si>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</si>
  <si>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</si>
  <si>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</si>
  <si>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</si>
  <si>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</si>
  <si>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</si>
  <si>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</si>
  <si>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</si>
  <si>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</si>
  <si>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</si>
  <si>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</si>
  <si>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</si>
  <si>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</si>
  <si>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</si>
  <si>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</si>
  <si>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</si>
  <si>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</si>
  <si>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</si>
  <si>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</si>
  <si>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</si>
  <si>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</si>
  <si>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</si>
  <si>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</si>
  <si>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</si>
  <si>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</si>
  <si>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</si>
  <si>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</si>
  <si>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</si>
  <si>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</si>
  <si>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</si>
  <si>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</si>
  <si>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</si>
  <si>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</si>
  <si>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</si>
  <si>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</si>
  <si>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</si>
  <si>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</si>
  <si>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</si>
  <si>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</si>
  <si>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</si>
  <si>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</si>
  <si>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</si>
  <si>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</si>
  <si>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</si>
  <si>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</si>
  <si>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</si>
  <si>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</si>
  <si>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</si>
  <si>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</si>
  <si>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</si>
  <si>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</si>
  <si>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</si>
  <si>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</si>
  <si>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</si>
  <si>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</si>
  <si>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</si>
  <si>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</si>
  <si>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</si>
  <si>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</si>
  <si>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</si>
  <si>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</si>
  <si>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</si>
  <si>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</si>
  <si>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</si>
  <si>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</si>
  <si>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</si>
  <si>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</si>
  <si>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</si>
  <si>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</si>
  <si>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</si>
  <si>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</si>
  <si>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</si>
  <si>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</si>
  <si>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</si>
  <si>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</si>
  <si>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</si>
  <si>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</si>
  <si>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</si>
  <si>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</si>
  <si>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</si>
  <si>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</si>
  <si>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</si>
  <si>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</si>
  <si>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</si>
  <si>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</si>
  <si>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</si>
  <si>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</si>
  <si>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</si>
  <si>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</si>
  <si>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</si>
  <si>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</si>
  <si>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</si>
  <si>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</si>
  <si>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</si>
  <si>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</si>
  <si>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</si>
  <si>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</si>
  <si>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</si>
  <si>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</si>
  <si>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</si>
  <si>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</si>
  <si>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</si>
  <si>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</si>
  <si>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</si>
  <si>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</si>
  <si>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</si>
  <si>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</si>
  <si>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</si>
  <si>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</si>
  <si>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</si>
  <si>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</si>
  <si>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</si>
  <si>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</si>
  <si>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</si>
  <si>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</si>
  <si>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</si>
  <si>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</si>
  <si>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</si>
  <si>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</si>
  <si>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</si>
  <si>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</si>
  <si>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</si>
  <si>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</si>
  <si>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</si>
  <si>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</si>
  <si>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</si>
  <si>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</si>
  <si>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</si>
  <si>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</si>
  <si>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</si>
  <si>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</si>
  <si>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</si>
  <si>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</si>
  <si>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</si>
  <si>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</si>
  <si>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</si>
  <si>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</si>
  <si>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</si>
  <si>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</si>
  <si>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</si>
  <si>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</si>
  <si>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</si>
  <si>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</si>
  <si>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</si>
  <si>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</si>
  <si>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</si>
  <si>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</si>
  <si>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</si>
  <si>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</si>
  <si>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</si>
  <si>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</si>
  <si>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</si>
  <si>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</si>
  <si>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</si>
  <si>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</si>
  <si>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</si>
  <si>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</si>
  <si>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</si>
  <si>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</si>
  <si>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</si>
  <si>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</si>
  <si>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</si>
  <si>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</si>
  <si>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</si>
  <si>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</si>
  <si>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</si>
  <si>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</si>
  <si>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</si>
  <si>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</si>
  <si>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</si>
  <si>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</si>
  <si>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</si>
  <si>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</si>
  <si>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</si>
  <si>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</si>
  <si>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</si>
  <si>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</si>
  <si>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</si>
  <si>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</si>
  <si>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</si>
  <si>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</si>
  <si>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</si>
  <si>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</si>
  <si>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</si>
  <si>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</si>
  <si>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</si>
  <si>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</si>
  <si>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</si>
  <si>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</si>
  <si>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</si>
  <si>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</si>
  <si>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</si>
  <si>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</si>
  <si>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</si>
  <si>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</si>
  <si>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</si>
  <si>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</si>
  <si>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</si>
  <si>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</si>
  <si>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</si>
  <si>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</si>
  <si>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</si>
  <si>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</si>
  <si>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</si>
  <si>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</si>
  <si>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</si>
  <si>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</si>
  <si>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</si>
  <si>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</si>
  <si>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</si>
  <si>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</si>
  <si>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</si>
  <si>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</si>
  <si>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</si>
  <si>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</si>
  <si>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</si>
  <si>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</si>
  <si>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</si>
  <si>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</si>
  <si>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</si>
  <si>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</si>
  <si>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</si>
  <si>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</si>
  <si>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</si>
  <si>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</si>
  <si>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</si>
  <si>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</si>
  <si>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</si>
  <si>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</si>
  <si>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</si>
  <si>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</si>
  <si>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</si>
  <si>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</si>
  <si>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</si>
  <si>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</si>
  <si>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</si>
  <si>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</si>
  <si>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</si>
  <si>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</si>
  <si>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</si>
  <si>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</si>
  <si>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</si>
  <si>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</si>
  <si>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</si>
  <si>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</si>
  <si>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</si>
  <si>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</si>
  <si>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</si>
  <si>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</si>
  <si>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</si>
  <si>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</si>
  <si>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</si>
  <si>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</si>
  <si>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</si>
  <si>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</si>
  <si>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</si>
  <si>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</si>
  <si>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</si>
  <si>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</si>
  <si>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</si>
  <si>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</si>
  <si>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</si>
  <si>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</si>
  <si>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</si>
  <si>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</si>
  <si>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</si>
  <si>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</si>
  <si>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</si>
  <si>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</si>
  <si>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</si>
  <si>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</si>
  <si>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</si>
  <si>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</si>
  <si>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</si>
  <si>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</si>
  <si>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</si>
  <si>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</si>
  <si>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</si>
  <si>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</si>
  <si>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</si>
  <si>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</si>
  <si>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</si>
  <si>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</si>
  <si>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</si>
  <si>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</si>
  <si>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</si>
  <si>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</si>
  <si>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</si>
  <si>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</si>
  <si>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</si>
  <si>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</si>
  <si>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</si>
  <si>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</si>
  <si>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</si>
  <si>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</si>
  <si>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</si>
  <si>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</si>
  <si>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</si>
  <si>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</si>
  <si>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</si>
  <si>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</si>
  <si>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</si>
  <si>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</si>
  <si>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</si>
  <si>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</si>
  <si>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</si>
  <si>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</si>
  <si>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</si>
  <si>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</si>
  <si>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</si>
  <si>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</si>
  <si>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</si>
  <si>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</si>
  <si>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</si>
  <si>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</si>
  <si>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</si>
  <si>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</si>
  <si>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</si>
  <si>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</si>
  <si>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</si>
  <si>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</si>
  <si>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</si>
  <si>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</si>
  <si>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</si>
  <si>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</si>
  <si>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</si>
  <si>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</si>
  <si>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</si>
  <si>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</si>
  <si>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</si>
  <si>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</si>
  <si>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</si>
  <si>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</si>
  <si>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</si>
  <si>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</si>
  <si>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</si>
  <si>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</si>
  <si>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</si>
  <si>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</si>
  <si>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</si>
  <si>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</si>
  <si>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</si>
  <si>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</si>
  <si>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</si>
  <si>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</si>
  <si>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</si>
  <si>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</si>
  <si>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</si>
  <si>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</si>
  <si>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</si>
  <si>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</si>
  <si>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</si>
  <si>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</si>
  <si>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</si>
  <si>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</si>
  <si>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</si>
  <si>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</si>
  <si>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</si>
  <si>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</si>
  <si>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</si>
  <si>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</si>
  <si>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</si>
  <si>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</si>
  <si>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</si>
  <si>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</si>
  <si>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</si>
  <si>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</si>
  <si>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</si>
  <si>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</si>
  <si>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</si>
  <si>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</si>
  <si>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</si>
  <si>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</si>
  <si>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</si>
  <si>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</si>
  <si>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</si>
  <si>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</si>
  <si>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</si>
  <si>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</si>
  <si>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</si>
  <si>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</si>
  <si>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</si>
  <si>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</si>
  <si>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</si>
  <si>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</si>
  <si>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</si>
  <si>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</si>
  <si>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</si>
  <si>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</si>
  <si>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</si>
  <si>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</si>
  <si>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</si>
  <si>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</si>
  <si>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</si>
  <si>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</si>
  <si>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</si>
  <si>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</si>
  <si>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</si>
  <si>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</si>
  <si>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</si>
  <si>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</si>
  <si>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</si>
  <si>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</si>
  <si>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</si>
  <si>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</si>
  <si>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</si>
  <si>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</si>
  <si>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</si>
  <si>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</si>
  <si>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</si>
  <si>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</si>
  <si>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</si>
  <si>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</si>
  <si>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</si>
  <si>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</si>
  <si>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</si>
  <si>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</si>
  <si>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</si>
  <si>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</si>
  <si>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</si>
  <si>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</si>
  <si>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</si>
  <si>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</si>
  <si>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</si>
  <si>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</si>
  <si>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</si>
  <si>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</si>
  <si>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</si>
  <si>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</si>
  <si>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</si>
  <si>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</si>
  <si>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</si>
  <si>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</si>
  <si>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</si>
  <si>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</si>
  <si>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</si>
  <si>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</si>
  <si>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</si>
  <si>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</si>
  <si>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</si>
  <si>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</si>
  <si>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</si>
  <si>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</si>
  <si>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</si>
  <si>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</si>
  <si>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</si>
  <si>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</si>
  <si>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</si>
  <si>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</si>
  <si>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</si>
  <si>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</si>
  <si>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</si>
  <si>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</si>
  <si>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</si>
  <si>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</si>
  <si>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</si>
  <si>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</si>
  <si>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</si>
  <si>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</si>
  <si>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</si>
  <si>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</si>
  <si>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</si>
  <si>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</si>
  <si>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</si>
  <si>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</si>
  <si>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</si>
  <si>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</si>
  <si>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</si>
  <si>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</si>
  <si>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</si>
  <si>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</si>
  <si>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</si>
  <si>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</si>
  <si>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</si>
  <si>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</si>
  <si>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</si>
  <si>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</si>
  <si>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</si>
  <si>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</si>
  <si>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</si>
  <si>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</si>
  <si>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</si>
  <si>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</si>
  <si>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</si>
  <si>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</si>
  <si>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</si>
  <si>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</si>
  <si>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</si>
  <si>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</si>
  <si>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</si>
  <si>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</si>
  <si>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</si>
  <si>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</si>
  <si>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</si>
  <si>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</si>
  <si>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</si>
  <si>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</si>
  <si>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</si>
  <si>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</si>
  <si>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</si>
  <si>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</si>
  <si>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</si>
  <si>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</si>
  <si>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</si>
  <si>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</si>
  <si>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</si>
  <si>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</si>
  <si>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</si>
  <si>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</si>
  <si>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</si>
  <si>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</si>
  <si>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</si>
  <si>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</si>
  <si>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</si>
  <si>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</si>
  <si>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</si>
  <si>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</si>
  <si>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</si>
  <si>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</si>
  <si>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</si>
  <si>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</si>
  <si>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</si>
  <si>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</si>
  <si>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</si>
  <si>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</si>
  <si>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</si>
  <si>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</si>
  <si>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</si>
  <si>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</si>
  <si>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</si>
  <si>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</si>
  <si>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</si>
  <si>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</si>
  <si>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</si>
  <si>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</si>
  <si>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</si>
  <si>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</si>
  <si>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</si>
  <si>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</si>
  <si>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</si>
  <si>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</si>
  <si>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</si>
  <si>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</si>
  <si>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</si>
  <si>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</si>
  <si>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</si>
  <si>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</si>
  <si>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</si>
  <si>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</si>
  <si>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</si>
  <si>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</si>
  <si>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</si>
  <si>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</si>
  <si>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</si>
  <si>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</si>
  <si>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</si>
  <si>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</si>
  <si>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</si>
  <si>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</si>
  <si>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</si>
  <si>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</si>
  <si>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</si>
  <si>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</si>
  <si>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</si>
  <si>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</si>
  <si>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</si>
  <si>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</si>
  <si>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</si>
  <si>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</si>
  <si>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</si>
  <si>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</si>
  <si>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</si>
  <si>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</si>
  <si>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</si>
  <si>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</si>
  <si>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</si>
  <si>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</si>
  <si>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</si>
  <si>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</si>
  <si>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</si>
  <si>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</si>
  <si>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</si>
  <si>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</si>
  <si>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</si>
  <si>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</si>
  <si>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</si>
  <si>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</si>
  <si>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</si>
  <si>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</si>
  <si>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</si>
  <si>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</si>
  <si>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</si>
  <si>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</si>
  <si>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</si>
  <si>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</si>
  <si>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</si>
  <si>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</si>
  <si>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</si>
  <si>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</si>
  <si>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</si>
  <si>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</si>
  <si>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</si>
  <si>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</si>
  <si>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</si>
  <si>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</si>
  <si>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</si>
  <si>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</si>
  <si>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</si>
  <si>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</si>
  <si>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</si>
  <si>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</si>
  <si>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</si>
  <si>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</si>
  <si>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</si>
  <si>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</si>
  <si>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</si>
  <si>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</si>
  <si>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</si>
  <si>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</si>
  <si>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</si>
  <si>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</si>
  <si>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</si>
  <si>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</si>
  <si>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</si>
  <si>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</si>
  <si>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</si>
  <si>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</si>
  <si>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</si>
  <si>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</si>
  <si>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</si>
  <si>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</si>
  <si>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</si>
  <si>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</si>
  <si>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</si>
  <si>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</si>
  <si>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</si>
  <si>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</si>
  <si>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</si>
  <si>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</si>
  <si>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</si>
  <si>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</si>
  <si>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</si>
  <si>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</si>
  <si>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</si>
  <si>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</si>
  <si>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</si>
  <si>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</si>
  <si>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</si>
  <si>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</si>
  <si>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</si>
  <si>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</si>
  <si>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</si>
  <si>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</si>
  <si>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</si>
  <si>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</si>
  <si>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</si>
  <si>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</si>
  <si>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</si>
  <si>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</si>
  <si>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</si>
  <si>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</si>
  <si>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</si>
  <si>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</si>
  <si>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</si>
  <si>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</si>
  <si>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</si>
  <si>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</si>
  <si>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</si>
  <si>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</si>
  <si>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</si>
  <si>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</si>
  <si>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</si>
  <si>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</si>
  <si>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</si>
  <si>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</si>
  <si>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</si>
  <si>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</si>
  <si>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</si>
  <si>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</si>
  <si>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</si>
  <si>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</si>
  <si>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</si>
  <si>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</si>
  <si>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</si>
  <si>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</si>
  <si>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</si>
  <si>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</si>
  <si>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</si>
  <si>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</si>
  <si>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</si>
  <si>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</si>
  <si>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</si>
  <si>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</si>
  <si>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</si>
  <si>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</si>
  <si>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</si>
  <si>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</si>
  <si>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</si>
  <si>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</si>
  <si>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</si>
  <si>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</si>
  <si>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</si>
  <si>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</si>
  <si>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</si>
  <si>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</si>
  <si>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</si>
  <si>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</si>
  <si>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</si>
  <si>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</si>
  <si>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</si>
  <si>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</si>
  <si>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</si>
  <si>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</si>
  <si>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</si>
  <si>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</si>
  <si>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</si>
  <si>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</si>
  <si>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</si>
  <si>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</si>
  <si>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</si>
  <si>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</si>
  <si>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</si>
  <si>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</si>
  <si>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</si>
  <si>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</si>
  <si>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</si>
  <si>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</si>
  <si>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</si>
  <si>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</si>
  <si>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</si>
  <si>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</si>
  <si>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</si>
  <si>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</si>
  <si>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</si>
  <si>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</si>
  <si>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</si>
  <si>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</si>
  <si>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</si>
  <si>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</si>
  <si>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</si>
  <si>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</si>
  <si>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</si>
  <si>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</si>
  <si>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</si>
  <si>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</si>
  <si>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</si>
  <si>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</si>
  <si>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</si>
  <si>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</si>
  <si>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</si>
  <si>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</si>
  <si>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</si>
  <si>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</si>
  <si>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</si>
  <si>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</si>
  <si>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</si>
  <si>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</si>
  <si>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</si>
  <si>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</si>
  <si>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</si>
  <si>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</si>
  <si>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</si>
  <si>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</si>
  <si>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</si>
  <si>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</si>
  <si>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</si>
  <si>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</si>
  <si>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</si>
  <si>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</si>
  <si>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</si>
  <si>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</si>
  <si>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</si>
  <si>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</si>
  <si>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</si>
  <si>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</si>
  <si>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</si>
  <si>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</si>
  <si>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</si>
  <si>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</si>
  <si>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</si>
  <si>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</si>
  <si>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</si>
  <si>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</si>
  <si>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</si>
  <si>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</si>
  <si>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</si>
  <si>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</si>
  <si>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</si>
  <si>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</si>
  <si>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</si>
  <si>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</si>
  <si>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</si>
  <si>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</si>
  <si>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</si>
  <si>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</si>
  <si>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</si>
  <si>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</si>
  <si>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</si>
  <si>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</si>
  <si>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</si>
  <si>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</si>
  <si>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</si>
  <si>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</si>
  <si>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</si>
  <si>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</si>
  <si>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</si>
  <si>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</si>
  <si>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</si>
  <si>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</si>
  <si>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</si>
  <si>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</si>
  <si>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</si>
  <si>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</si>
  <si>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</si>
  <si>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</si>
  <si>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</si>
  <si>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</si>
  <si>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</si>
  <si>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</si>
  <si>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</si>
  <si>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</si>
  <si>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</si>
  <si>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</si>
  <si>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</si>
  <si>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</si>
  <si>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</si>
  <si>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</si>
  <si>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</si>
  <si>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</si>
  <si>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</si>
  <si>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</si>
  <si>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</si>
  <si>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</si>
  <si>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</si>
  <si>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</si>
  <si>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</si>
  <si>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</si>
  <si>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</si>
  <si>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</si>
  <si>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</si>
  <si>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</si>
  <si>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</si>
  <si>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</si>
  <si>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</si>
  <si>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</si>
  <si>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</si>
  <si>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</si>
  <si>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</si>
  <si>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</si>
  <si>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</si>
  <si>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</si>
  <si>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</si>
  <si>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</si>
  <si>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</si>
  <si>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</si>
  <si>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</si>
  <si>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</si>
  <si>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</si>
  <si>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</si>
  <si>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</si>
  <si>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</si>
  <si>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</si>
  <si>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</si>
  <si>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</si>
  <si>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</si>
  <si>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</si>
  <si>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</si>
  <si>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</si>
  <si>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</si>
  <si>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</si>
  <si>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</si>
  <si>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</si>
  <si>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</si>
  <si>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</si>
  <si>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</si>
  <si>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</si>
  <si>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</si>
  <si>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</si>
  <si>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</si>
  <si>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</si>
  <si>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</si>
  <si>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</si>
  <si>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</si>
  <si>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</si>
  <si>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</si>
  <si>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</si>
  <si>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</si>
  <si>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</si>
  <si>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</si>
  <si>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</si>
  <si>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</si>
  <si>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</si>
  <si>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</si>
  <si>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</si>
  <si>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</si>
  <si>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</si>
  <si>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</si>
  <si>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</si>
  <si>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</si>
  <si>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</si>
  <si>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</si>
  <si>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</si>
  <si>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</si>
  <si>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</si>
  <si>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</si>
  <si>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</si>
  <si>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</si>
  <si>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</si>
  <si>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</si>
  <si>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</si>
  <si>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</si>
  <si>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</si>
  <si>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</si>
  <si>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</si>
  <si>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</si>
  <si>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</si>
  <si>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</si>
  <si>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</si>
  <si>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</si>
  <si>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</si>
  <si>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</si>
  <si>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</si>
  <si>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</si>
  <si>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</si>
  <si>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</si>
  <si>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</si>
  <si>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</si>
  <si>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</si>
  <si>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</si>
  <si>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</si>
  <si>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</si>
  <si>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</si>
  <si>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</si>
  <si>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</si>
  <si>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</si>
  <si>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</si>
  <si>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</si>
  <si>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</si>
  <si>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</si>
  <si>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</si>
  <si>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</si>
  <si>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</si>
  <si>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</si>
  <si>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</si>
  <si>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</si>
  <si>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</si>
  <si>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</si>
  <si>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</si>
  <si>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</si>
  <si>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</si>
  <si>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</si>
  <si>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</si>
  <si>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</si>
  <si>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</si>
  <si>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</si>
  <si>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</si>
  <si>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</si>
  <si>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</si>
  <si>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</si>
  <si>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</si>
  <si>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</si>
  <si>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</si>
  <si>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</si>
  <si>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</si>
  <si>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</si>
  <si>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</si>
  <si>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</si>
  <si>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</si>
  <si>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</si>
  <si>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</si>
  <si>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</si>
  <si>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</si>
  <si>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</si>
  <si>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</si>
  <si>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</si>
  <si>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</si>
  <si>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</si>
  <si>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</si>
  <si>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</si>
  <si>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</si>
  <si>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</si>
  <si>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</si>
  <si>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</si>
  <si>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</si>
  <si>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</si>
  <si>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</si>
  <si>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</si>
  <si>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</si>
  <si>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</si>
  <si>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</si>
  <si>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</si>
  <si>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</si>
  <si>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</si>
  <si>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</si>
  <si>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</si>
  <si>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</si>
  <si>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</si>
  <si>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</si>
  <si>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</si>
  <si>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</si>
  <si>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</si>
  <si>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</si>
  <si>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</si>
  <si>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</si>
  <si>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</si>
  <si>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</si>
  <si>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</si>
  <si>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</si>
  <si>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</si>
  <si>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</si>
  <si>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</si>
  <si>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</si>
  <si>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</si>
  <si>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</si>
  <si>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</si>
  <si>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</si>
  <si>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</si>
  <si>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</si>
  <si>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</si>
  <si>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</si>
  <si>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</si>
  <si>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</si>
  <si>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</si>
  <si>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</si>
  <si>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</si>
  <si>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</si>
  <si>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</si>
  <si>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</si>
  <si>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</si>
  <si>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</si>
  <si>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</si>
  <si>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</si>
  <si>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</si>
  <si>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</si>
  <si>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</si>
  <si>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</si>
  <si>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</si>
  <si>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</si>
  <si>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</si>
  <si>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</si>
  <si>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</si>
  <si>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</si>
  <si>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</si>
  <si>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</si>
  <si>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</si>
  <si>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</si>
  <si>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</si>
  <si>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</si>
  <si>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</si>
  <si>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</si>
  <si>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</si>
  <si>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</si>
  <si>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</si>
  <si>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</si>
  <si>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</si>
  <si>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</si>
  <si>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</si>
  <si>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</si>
  <si>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</si>
  <si>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</si>
  <si>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</si>
  <si>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</si>
  <si>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</si>
  <si>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</si>
  <si>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</si>
  <si>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</si>
  <si>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</si>
  <si>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</si>
  <si>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</si>
  <si>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</si>
  <si>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</si>
  <si>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</si>
  <si>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</si>
  <si>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</si>
  <si>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</si>
  <si>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</si>
  <si>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</si>
  <si>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</si>
  <si>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</si>
  <si>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</si>
  <si>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</si>
  <si>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</si>
  <si>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</si>
  <si>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</si>
  <si>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</si>
  <si>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</si>
  <si>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</si>
  <si>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</si>
  <si>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</si>
  <si>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</si>
  <si>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</si>
  <si>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</si>
  <si>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</si>
  <si>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</si>
  <si>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</si>
  <si>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</si>
  <si>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</si>
  <si>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</si>
  <si>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</si>
  <si>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</si>
  <si>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</si>
  <si>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</si>
  <si>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</si>
  <si>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</si>
  <si>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</si>
  <si>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</si>
  <si>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</si>
  <si>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</si>
  <si>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</si>
  <si>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</si>
  <si>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</si>
  <si>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</si>
  <si>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</si>
  <si>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</si>
  <si>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</si>
  <si>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</si>
  <si>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</si>
  <si>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</si>
  <si>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</si>
  <si>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</si>
  <si>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</si>
  <si>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</si>
  <si>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</si>
  <si>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</si>
  <si>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</si>
  <si>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</si>
  <si>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</si>
  <si>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</si>
  <si>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</si>
  <si>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</si>
  <si>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</si>
  <si>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</si>
  <si>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</si>
  <si>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</si>
  <si>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</si>
  <si>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</si>
  <si>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</si>
  <si>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</si>
  <si>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</si>
  <si>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</si>
  <si>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</si>
  <si>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</si>
  <si>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</si>
  <si>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</si>
  <si>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</si>
  <si>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</si>
  <si>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</si>
  <si>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</si>
  <si>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</si>
  <si>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</si>
  <si>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</si>
  <si>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</si>
  <si>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</si>
  <si>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</si>
  <si>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</si>
  <si>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</si>
  <si>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</si>
  <si>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</si>
  <si>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</si>
  <si>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</si>
  <si>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</si>
  <si>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</si>
  <si>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</si>
  <si>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</si>
  <si>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</si>
  <si>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</si>
  <si>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</si>
  <si>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</si>
  <si>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</si>
  <si>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</si>
  <si>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</si>
  <si>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</si>
  <si>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</si>
  <si>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</si>
  <si>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</si>
  <si>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</si>
  <si>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</si>
  <si>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</si>
  <si>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</si>
  <si>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</si>
  <si>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</si>
  <si>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</si>
  <si>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</si>
  <si>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</si>
  <si>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</si>
  <si>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</si>
  <si>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</si>
  <si>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</si>
  <si>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</si>
  <si>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</si>
  <si>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</si>
  <si>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</si>
  <si>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</si>
  <si>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</si>
  <si>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</si>
  <si>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</si>
  <si>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</si>
  <si>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</si>
  <si>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</si>
  <si>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</si>
  <si>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</si>
  <si>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</si>
  <si>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</si>
  <si>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</si>
  <si>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</si>
  <si>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</si>
  <si>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</si>
  <si>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</si>
  <si>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</si>
  <si>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</si>
  <si>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</si>
  <si>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</si>
  <si>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</si>
  <si>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</si>
  <si>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</si>
  <si>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</si>
  <si>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</si>
  <si>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</si>
  <si>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</si>
  <si>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</si>
  <si>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</si>
  <si>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</si>
  <si>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</si>
  <si>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</si>
  <si>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</si>
  <si>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</si>
  <si>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</si>
  <si>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</si>
  <si>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</si>
  <si>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</si>
  <si>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</si>
  <si>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</si>
  <si>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</si>
  <si>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</si>
  <si>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</si>
  <si>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</si>
  <si>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</si>
  <si>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</si>
  <si>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</si>
  <si>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</si>
  <si>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</si>
  <si>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</si>
  <si>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</si>
  <si>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</si>
  <si>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</si>
  <si>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</si>
  <si>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</si>
  <si>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</si>
  <si>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</si>
  <si>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</si>
  <si>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</si>
  <si>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</si>
  <si>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</si>
  <si>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</si>
  <si>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</si>
  <si>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</si>
  <si>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</si>
  <si>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</si>
  <si>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</si>
  <si>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</si>
  <si>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</si>
  <si>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</si>
  <si>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</si>
  <si>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</si>
  <si>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</si>
  <si>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</si>
  <si>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</si>
  <si>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</si>
  <si>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</si>
  <si>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</si>
  <si>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</si>
  <si>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</si>
  <si>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</si>
  <si>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</si>
  <si>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</si>
  <si>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</si>
  <si>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</si>
  <si>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</si>
  <si>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</si>
  <si>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</si>
  <si>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</si>
  <si>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</si>
  <si>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</si>
  <si>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</si>
  <si>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</si>
  <si>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</si>
  <si>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</si>
  <si>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</si>
  <si>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</si>
  <si>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</si>
  <si>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</si>
  <si>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</si>
  <si>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</si>
  <si>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</si>
  <si>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</si>
  <si>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</si>
  <si>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</si>
  <si>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</si>
  <si>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</si>
  <si>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</si>
  <si>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</si>
  <si>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</si>
  <si>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</si>
  <si>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</si>
  <si>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</si>
  <si>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</si>
  <si>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</si>
  <si>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</si>
  <si>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</si>
  <si>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</si>
  <si>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</si>
  <si>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</si>
  <si>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</si>
  <si>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</si>
  <si>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</si>
  <si>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</si>
  <si>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</si>
  <si>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</si>
  <si>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</si>
  <si>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</si>
  <si>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</si>
  <si>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</si>
  <si>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</si>
  <si>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</si>
  <si>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</si>
  <si>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</si>
  <si>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</si>
  <si>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</si>
  <si>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</si>
  <si>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</si>
  <si>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</si>
  <si>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</si>
  <si>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</si>
  <si>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</si>
  <si>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</si>
  <si>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</si>
  <si>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</si>
  <si>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</si>
  <si>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</si>
  <si>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</si>
  <si>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</si>
  <si>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</si>
  <si>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</si>
  <si>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</si>
  <si>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</si>
  <si>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</si>
  <si>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</si>
  <si>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</si>
  <si>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</si>
  <si>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</si>
  <si>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</si>
  <si>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</si>
  <si>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</si>
  <si>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</si>
  <si>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</si>
  <si>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</si>
  <si>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</si>
  <si>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</si>
  <si>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</si>
  <si>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</si>
  <si>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</si>
  <si>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</si>
  <si>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</si>
  <si>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</si>
  <si>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</si>
  <si>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</si>
  <si>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</si>
  <si>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</si>
  <si>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</si>
  <si>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</si>
  <si>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</si>
  <si>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</si>
  <si>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</si>
  <si>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</si>
  <si>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</si>
  <si>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</si>
  <si>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</si>
  <si>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</si>
  <si>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</si>
  <si>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</si>
  <si>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</si>
  <si>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</si>
  <si>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</si>
  <si>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</si>
  <si>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</si>
  <si>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</si>
  <si>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</si>
  <si>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</si>
  <si>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</si>
  <si>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</si>
  <si>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</si>
  <si>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</si>
  <si>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</si>
  <si>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</si>
  <si>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</si>
  <si>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</si>
  <si>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</si>
  <si>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</si>
  <si>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</si>
  <si>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</si>
  <si>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</si>
  <si>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</si>
  <si>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</si>
  <si>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</si>
  <si>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</si>
  <si>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</si>
  <si>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</si>
  <si>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</si>
  <si>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</si>
  <si>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</si>
  <si>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</si>
  <si>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</si>
  <si>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</si>
  <si>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</si>
  <si>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</si>
  <si>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</si>
  <si>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</si>
  <si>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</si>
  <si>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</si>
  <si>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</si>
  <si>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</si>
  <si>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</si>
  <si>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</si>
  <si>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</si>
  <si>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</si>
  <si>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</si>
  <si>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</si>
  <si>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</si>
  <si>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</si>
  <si>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</si>
  <si>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</si>
  <si>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</si>
  <si>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</si>
  <si>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</si>
  <si>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</si>
  <si>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</si>
  <si>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</si>
  <si>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</si>
  <si>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</si>
  <si>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</si>
  <si>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</si>
  <si>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</si>
  <si>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</si>
  <si>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</si>
  <si>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</si>
  <si>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</si>
  <si>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</si>
  <si>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</si>
  <si>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</si>
  <si>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</si>
  <si>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</si>
  <si>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</si>
  <si>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</si>
  <si>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</si>
  <si>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</si>
  <si>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</si>
  <si>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</si>
  <si>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</si>
  <si>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</si>
  <si>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</si>
  <si>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</si>
  <si>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</si>
  <si>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</si>
  <si>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</si>
  <si>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</si>
  <si>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</si>
  <si>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</si>
  <si>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</si>
  <si>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</si>
  <si>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</si>
  <si>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</si>
  <si>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</si>
  <si>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</si>
  <si>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</si>
  <si>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</si>
  <si>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</si>
  <si>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</si>
  <si>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</si>
  <si>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</si>
  <si>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</si>
  <si>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</si>
  <si>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</si>
  <si>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</si>
  <si>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</si>
  <si>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</si>
  <si>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</si>
  <si>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</si>
  <si>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</si>
  <si>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</si>
  <si>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</si>
  <si>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</si>
  <si>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</si>
  <si>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</si>
  <si>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</si>
  <si>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</si>
  <si>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</si>
  <si>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</si>
  <si>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</si>
  <si>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</si>
  <si>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</si>
  <si>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</si>
  <si>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</si>
  <si>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</si>
  <si>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</si>
  <si>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</si>
  <si>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</si>
  <si>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</si>
  <si>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</si>
  <si>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</si>
  <si>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</si>
  <si>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</si>
  <si>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</si>
  <si>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</si>
  <si>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</si>
  <si>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</si>
  <si>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</si>
  <si>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</si>
  <si>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</si>
  <si>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</si>
  <si>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</si>
  <si>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</si>
  <si>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</si>
  <si>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</si>
  <si>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</si>
  <si>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</si>
  <si>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</si>
  <si>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</si>
  <si>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</si>
  <si>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</si>
  <si>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</si>
  <si>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</si>
  <si>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</si>
  <si>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</si>
  <si>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</si>
  <si>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</si>
  <si>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</si>
  <si>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</si>
  <si>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</si>
  <si>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</si>
  <si>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</si>
  <si>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</si>
  <si>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</si>
  <si>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</si>
  <si>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</si>
  <si>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</si>
  <si>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</si>
  <si>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</si>
  <si>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</si>
  <si>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</si>
  <si>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</si>
  <si>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</si>
  <si>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</si>
  <si>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</si>
  <si>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</si>
  <si>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</si>
  <si>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</si>
  <si>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</si>
  <si>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</si>
  <si>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</si>
  <si>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</si>
  <si>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</si>
  <si>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</si>
  <si>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</si>
  <si>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</si>
  <si>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</si>
  <si>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</si>
  <si>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</si>
  <si>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</si>
  <si>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</si>
  <si>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</si>
  <si>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</si>
  <si>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</si>
  <si>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</si>
  <si>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</si>
  <si>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</si>
  <si>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</si>
  <si>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</si>
  <si>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</si>
  <si>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</si>
  <si>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</si>
  <si>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</si>
  <si>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</si>
  <si>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</si>
  <si>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</si>
  <si>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</si>
  <si>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</si>
  <si>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</si>
  <si>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</si>
  <si>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</si>
  <si>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</si>
  <si>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</si>
  <si>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</si>
  <si>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</si>
  <si>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</si>
  <si>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</si>
  <si>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</si>
  <si>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</si>
  <si>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</si>
  <si>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</si>
  <si>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</si>
  <si>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</si>
  <si>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</si>
  <si>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</si>
  <si>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</si>
  <si>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</si>
  <si>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</si>
  <si>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</si>
  <si>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</si>
  <si>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</si>
  <si>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</si>
  <si>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</si>
  <si>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</si>
  <si>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</si>
  <si>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</si>
  <si>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</si>
  <si>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</si>
  <si>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</si>
  <si>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</si>
  <si>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</si>
  <si>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</si>
  <si>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</si>
  <si>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</si>
  <si>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</si>
  <si>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</si>
  <si>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</si>
  <si>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</si>
  <si>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</si>
  <si>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</si>
  <si>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</si>
  <si>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</si>
  <si>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</si>
  <si>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</si>
  <si>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</si>
  <si>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</si>
  <si>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</si>
  <si>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</si>
  <si>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</si>
  <si>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</si>
  <si>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</si>
  <si>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</si>
  <si>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</si>
  <si>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</si>
  <si>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</si>
  <si>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</si>
  <si>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</si>
  <si>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</si>
  <si>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</si>
  <si>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</si>
  <si>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</si>
  <si>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</si>
  <si>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</si>
  <si>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</si>
  <si>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</si>
  <si>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</si>
  <si>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</si>
  <si>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</si>
  <si>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</si>
  <si>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</si>
  <si>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</si>
  <si>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</si>
  <si>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</si>
  <si>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</si>
  <si>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</si>
  <si>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</si>
  <si>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</si>
  <si>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</si>
  <si>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</si>
  <si>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</si>
  <si>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</si>
  <si>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</si>
  <si>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</si>
  <si>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</si>
  <si>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</si>
  <si>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</si>
  <si>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</si>
  <si>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</si>
  <si>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</si>
  <si>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</si>
  <si>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</si>
  <si>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</si>
  <si>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</si>
  <si>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</si>
  <si>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</si>
  <si>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</si>
  <si>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</si>
  <si>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</si>
  <si>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</si>
  <si>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</si>
  <si>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</si>
  <si>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</si>
  <si>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</si>
  <si>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</si>
  <si>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</si>
  <si>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</si>
  <si>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</si>
  <si>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</si>
  <si>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</si>
  <si>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</si>
  <si>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</si>
  <si>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</si>
  <si>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</si>
  <si>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</si>
  <si>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</si>
  <si>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</si>
  <si>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</si>
  <si>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</si>
  <si>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</si>
  <si>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</si>
  <si>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</si>
  <si>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</si>
  <si>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</si>
  <si>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</si>
  <si>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</si>
  <si>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</si>
  <si>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</si>
  <si>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</si>
  <si>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</si>
  <si>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</si>
  <si>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</si>
  <si>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</si>
  <si>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</si>
  <si>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</si>
  <si>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</si>
  <si>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</si>
  <si>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</si>
  <si>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</si>
  <si>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</si>
  <si>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</si>
  <si>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</si>
  <si>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</si>
  <si>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</si>
  <si>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</si>
  <si>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</si>
  <si>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</si>
  <si>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</si>
  <si>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</si>
  <si>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</si>
  <si>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</si>
  <si>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</si>
  <si>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</si>
  <si>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</si>
  <si>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</si>
  <si>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</si>
  <si>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</si>
  <si>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</si>
  <si>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</si>
  <si>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</si>
  <si>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</si>
  <si>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</si>
  <si>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</si>
  <si>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</si>
  <si>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</si>
  <si>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</si>
  <si>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</si>
  <si>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</si>
  <si>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</si>
  <si>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</si>
  <si>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</si>
  <si>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</si>
  <si>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</si>
  <si>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</si>
  <si>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</si>
  <si>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</si>
  <si>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</si>
  <si>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</si>
  <si>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</si>
  <si>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</si>
  <si>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</si>
  <si>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</si>
  <si>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</si>
  <si>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</si>
  <si>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</si>
  <si>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</si>
  <si>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</si>
  <si>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</si>
  <si>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</si>
  <si>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</si>
  <si>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</si>
  <si>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</si>
  <si>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</si>
  <si>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</si>
  <si>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</si>
  <si>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</si>
  <si>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</si>
  <si>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</si>
  <si>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</si>
  <si>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</si>
  <si>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</si>
  <si>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</si>
  <si>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</si>
  <si>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</si>
  <si>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</si>
  <si>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</si>
  <si>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</si>
  <si>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</si>
  <si>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</si>
  <si>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</si>
  <si>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</si>
  <si>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</si>
  <si>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</si>
  <si>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</si>
  <si>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</si>
  <si>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</si>
  <si>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</si>
  <si>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</si>
  <si>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</si>
  <si>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</si>
  <si>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</si>
  <si>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</si>
  <si>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</si>
  <si>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</si>
  <si>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</si>
  <si>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</si>
  <si>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</si>
  <si>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</si>
  <si>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</si>
  <si>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</si>
  <si>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</si>
  <si>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</si>
  <si>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</si>
  <si>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</si>
  <si>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</si>
  <si>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</si>
  <si>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</si>
  <si>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</si>
  <si>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</si>
  <si>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</si>
  <si>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</si>
  <si>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</si>
  <si>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</si>
  <si>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</si>
  <si>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</si>
  <si>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</si>
  <si>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</si>
  <si>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</si>
  <si>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</si>
  <si>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</si>
  <si>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</si>
  <si>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</si>
  <si>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</si>
  <si>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</si>
  <si>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</si>
  <si>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</si>
  <si>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</si>
  <si>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</si>
  <si>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</si>
  <si>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</si>
  <si>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</si>
  <si>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</si>
  <si>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</si>
  <si>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</si>
  <si>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</si>
  <si>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</si>
  <si>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</si>
  <si>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</si>
  <si>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</si>
  <si>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</si>
  <si>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</si>
  <si>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</si>
  <si>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</si>
  <si>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</si>
  <si>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</si>
  <si>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</si>
  <si>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</si>
  <si>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</si>
  <si>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</si>
  <si>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</si>
  <si>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</si>
  <si>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</si>
  <si>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</si>
  <si>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</si>
  <si>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</si>
  <si>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</si>
  <si>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</si>
  <si>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</si>
  <si>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</si>
  <si>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</si>
  <si>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</si>
  <si>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</si>
  <si>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</si>
  <si>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</si>
  <si>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</si>
  <si>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</si>
  <si>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</si>
  <si>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</si>
  <si>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</si>
  <si>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</si>
  <si>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</si>
  <si>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</si>
  <si>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</si>
  <si>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</si>
  <si>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</si>
  <si>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</si>
  <si>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</si>
  <si>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</si>
  <si>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</si>
  <si>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</si>
  <si>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</si>
  <si>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</si>
  <si>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</si>
  <si>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</si>
  <si>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</si>
  <si>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</si>
  <si>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</si>
  <si>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</si>
  <si>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</si>
  <si>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</si>
  <si>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</si>
  <si>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</si>
  <si>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</si>
  <si>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</si>
  <si>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</si>
  <si>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</si>
  <si>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</si>
  <si>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</si>
  <si>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</si>
  <si>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</si>
  <si>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</si>
  <si>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</si>
  <si>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</si>
  <si>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</si>
  <si>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</si>
  <si>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</si>
  <si>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</si>
  <si>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</si>
  <si>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</si>
  <si>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</si>
  <si>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</si>
  <si>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</si>
  <si>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</si>
  <si>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</si>
  <si>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</si>
  <si>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</si>
  <si>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</si>
  <si>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</si>
  <si>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</si>
  <si>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</si>
  <si>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</si>
  <si>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</si>
  <si>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</si>
  <si>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</si>
  <si>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</si>
  <si>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</si>
  <si>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</si>
  <si>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</si>
  <si>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</si>
  <si>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</si>
  <si>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</si>
  <si>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</si>
  <si>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</si>
  <si>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</si>
  <si>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</si>
  <si>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</si>
  <si>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</si>
  <si>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</si>
  <si>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</si>
  <si>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</si>
  <si>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</si>
  <si>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</si>
  <si>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</si>
  <si>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</si>
  <si>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</si>
  <si>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</si>
  <si>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</si>
  <si>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</si>
  <si>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</si>
  <si>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</si>
  <si>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</si>
  <si>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</si>
  <si>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</si>
  <si>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</si>
  <si>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</si>
  <si>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</si>
  <si>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</si>
  <si>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</si>
  <si>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</si>
  <si>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</si>
  <si>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</si>
  <si>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</si>
  <si>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</si>
  <si>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</si>
  <si>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</si>
  <si>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</si>
  <si>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</si>
  <si>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</si>
  <si>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</si>
  <si>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</si>
  <si>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</si>
  <si>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</si>
  <si>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</si>
  <si>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</si>
  <si>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</si>
  <si>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</si>
  <si>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</si>
  <si>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</si>
  <si>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</si>
  <si>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</si>
  <si>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</si>
  <si>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</si>
  <si>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</si>
  <si>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</si>
  <si>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</si>
  <si>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</si>
  <si>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</si>
  <si>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</si>
  <si>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</si>
  <si>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</si>
  <si>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</si>
  <si>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</si>
  <si>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</si>
  <si>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</si>
  <si>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</si>
  <si>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</si>
  <si>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</si>
  <si>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</si>
  <si>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</si>
  <si>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</si>
  <si>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</si>
  <si>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</si>
  <si>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</si>
  <si>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</si>
  <si>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</si>
  <si>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</si>
  <si>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</si>
  <si>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</si>
  <si>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</si>
  <si>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</si>
  <si>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</si>
  <si>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</si>
  <si>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</si>
  <si>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</si>
  <si>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</si>
  <si>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</si>
  <si>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</si>
  <si>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</si>
  <si>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</si>
  <si>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</si>
  <si>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</si>
  <si>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</si>
  <si>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</si>
  <si>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</si>
  <si>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</si>
  <si>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</si>
  <si>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</si>
  <si>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</si>
  <si>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</si>
  <si>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</si>
  <si>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</si>
  <si>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</si>
  <si>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</si>
  <si>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</si>
  <si>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</si>
  <si>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</si>
  <si>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</si>
  <si>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</si>
  <si>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</si>
  <si>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</si>
  <si>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</si>
  <si>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</si>
  <si>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</si>
  <si>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</si>
  <si>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</si>
  <si>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</si>
  <si>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</si>
  <si>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</si>
  <si>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</si>
  <si>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</si>
  <si>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</si>
  <si>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</si>
  <si>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</si>
  <si>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</si>
  <si>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</si>
  <si>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</si>
  <si>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</si>
  <si>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</si>
  <si>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</si>
  <si>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</si>
  <si>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</si>
  <si>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</si>
  <si>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</si>
  <si>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</si>
  <si>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</si>
  <si>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</si>
  <si>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</si>
  <si>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</si>
  <si>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</si>
  <si>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</si>
  <si>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</si>
  <si>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</si>
  <si>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</si>
  <si>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</si>
  <si>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</si>
  <si>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</si>
  <si>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</si>
  <si>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</si>
  <si>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</si>
  <si>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</si>
  <si>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</si>
  <si>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</si>
  <si>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</si>
  <si>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</si>
  <si>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</si>
  <si>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</si>
  <si>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</si>
  <si>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</si>
  <si>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</si>
  <si>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</si>
  <si>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</si>
  <si>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</si>
  <si>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</si>
  <si>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</si>
  <si>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</si>
  <si>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</si>
  <si>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</si>
  <si>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</si>
  <si>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</si>
  <si>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</si>
  <si>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</si>
  <si>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</si>
  <si>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</si>
  <si>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</si>
  <si>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</si>
  <si>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</si>
  <si>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</si>
  <si>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</si>
  <si>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</si>
  <si>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</si>
  <si>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</si>
  <si>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</si>
  <si>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</si>
  <si>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</si>
  <si>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</si>
  <si>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</si>
  <si>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</si>
  <si>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</si>
  <si>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</si>
  <si>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</si>
  <si>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</si>
  <si>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</si>
  <si>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</si>
  <si>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</si>
  <si>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</si>
  <si>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</si>
  <si>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</si>
  <si>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</si>
  <si>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</si>
  <si>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</si>
  <si>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</si>
  <si>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</si>
  <si>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</si>
  <si>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</si>
  <si>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</si>
  <si>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</si>
  <si>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</si>
  <si>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</si>
  <si>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</si>
  <si>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</si>
  <si>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</si>
  <si>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</si>
  <si>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</si>
  <si>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</si>
  <si>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</si>
  <si>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</si>
  <si>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</si>
  <si>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</si>
  <si>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</si>
  <si>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</si>
  <si>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</si>
  <si>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</si>
  <si>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</si>
  <si>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</si>
  <si>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</si>
  <si>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</si>
  <si>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</si>
  <si>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</si>
  <si>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</si>
  <si>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</si>
  <si>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</si>
  <si>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</si>
  <si>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</si>
  <si>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</si>
  <si>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</si>
  <si>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</si>
  <si>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</si>
  <si>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</si>
  <si>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</si>
  <si>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</si>
  <si>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</si>
  <si>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</si>
  <si>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</si>
  <si>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</si>
  <si>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</si>
  <si>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</si>
  <si>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</si>
  <si>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</si>
  <si>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</si>
  <si>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</si>
  <si>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</si>
  <si>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</si>
  <si>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</si>
  <si>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</si>
  <si>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</si>
  <si>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</si>
  <si>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</si>
  <si>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</si>
  <si>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</si>
  <si>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</si>
  <si>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</si>
  <si>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</si>
  <si>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</si>
  <si>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</si>
  <si>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</si>
  <si>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</si>
  <si>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</si>
  <si>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</si>
  <si>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</si>
  <si>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</si>
  <si>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</si>
  <si>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</si>
  <si>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</si>
  <si>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</si>
  <si>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</si>
  <si>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</si>
  <si>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</si>
  <si>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</si>
  <si>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</si>
  <si>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</si>
  <si>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</si>
  <si>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</si>
  <si>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</si>
  <si>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</si>
  <si>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</si>
  <si>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</si>
  <si>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</si>
  <si>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</si>
  <si>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</si>
  <si>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</si>
  <si>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</si>
  <si>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</si>
  <si>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</si>
  <si>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</si>
  <si>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</si>
  <si>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</si>
  <si>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</si>
  <si>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</si>
  <si>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</si>
  <si>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</si>
  <si>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</si>
  <si>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</si>
  <si>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</si>
  <si>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</si>
  <si>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</si>
  <si>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</si>
  <si>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</si>
  <si>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</si>
  <si>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</si>
  <si>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</si>
  <si>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</si>
  <si>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</si>
  <si>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</si>
  <si>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</si>
  <si>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</si>
  <si>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</si>
  <si>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</si>
  <si>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</si>
  <si>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</si>
  <si>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</si>
  <si>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</si>
  <si>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</si>
  <si>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</si>
  <si>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</si>
  <si>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</si>
  <si>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</si>
  <si>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</si>
  <si>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</si>
  <si>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</si>
  <si>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</si>
  <si>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</si>
  <si>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</si>
  <si>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</si>
  <si>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</si>
  <si>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</si>
  <si>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</si>
  <si>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</si>
  <si>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</si>
  <si>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</si>
  <si>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</si>
  <si>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</si>
  <si>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</si>
  <si>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</si>
  <si>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</si>
  <si>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</si>
  <si>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</si>
  <si>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</si>
  <si>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</si>
  <si>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</si>
  <si>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</si>
  <si>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</si>
  <si>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</si>
  <si>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</si>
  <si>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</si>
  <si>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</si>
  <si>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</si>
  <si>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</si>
  <si>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</si>
  <si>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</si>
  <si>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</si>
  <si>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</si>
  <si>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</si>
  <si>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</si>
  <si>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</si>
  <si>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</si>
  <si>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</si>
  <si>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</si>
  <si>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</si>
  <si>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</si>
  <si>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</si>
  <si>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</si>
  <si>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</si>
  <si>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</si>
  <si>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</si>
  <si>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</si>
  <si>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</si>
  <si>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</si>
  <si>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</si>
  <si>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</si>
  <si>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</si>
  <si>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</si>
  <si>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</si>
  <si>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</si>
  <si>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</si>
  <si>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</si>
  <si>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</si>
  <si>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</si>
  <si>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</si>
  <si>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</si>
  <si>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</si>
  <si>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</si>
  <si>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</si>
  <si>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</si>
  <si>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</si>
  <si>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</si>
  <si>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</si>
  <si>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</si>
  <si>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</si>
  <si>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</si>
  <si>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</si>
  <si>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</si>
  <si>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</si>
  <si>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</si>
  <si>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</si>
  <si>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</si>
  <si>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</si>
  <si>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</si>
  <si>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</si>
  <si>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</si>
  <si>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</si>
  <si>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</si>
  <si>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</si>
  <si>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</si>
  <si>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</si>
  <si>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</si>
  <si>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</si>
  <si>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</si>
  <si>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</si>
  <si>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</si>
  <si>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</si>
  <si>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</si>
  <si>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</si>
  <si>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</si>
  <si>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</si>
  <si>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</si>
  <si>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</si>
  <si>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</si>
  <si>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</si>
  <si>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</si>
  <si>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</si>
  <si>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</si>
  <si>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</si>
  <si>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</si>
  <si>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</si>
  <si>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</si>
  <si>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</si>
  <si>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</si>
  <si>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</si>
  <si>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</si>
  <si>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</si>
  <si>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</si>
  <si>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</si>
  <si>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</si>
  <si>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</si>
  <si>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</si>
  <si>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</si>
  <si>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</si>
  <si>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</si>
  <si>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</si>
  <si>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</si>
  <si>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</si>
  <si>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</si>
  <si>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</si>
  <si>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</si>
  <si>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</si>
  <si>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</si>
  <si>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</si>
  <si>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</si>
  <si>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</si>
  <si>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</si>
  <si>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</si>
  <si>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</si>
  <si>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</si>
  <si>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</si>
  <si>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</si>
  <si>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</si>
  <si>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</si>
  <si>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</si>
  <si>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</si>
  <si>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</si>
  <si>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</si>
  <si>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</si>
  <si>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</si>
  <si>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</si>
  <si>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</si>
  <si>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</si>
  <si>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</si>
  <si>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</si>
  <si>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</si>
  <si>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</si>
  <si>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</si>
  <si>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</si>
  <si>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</si>
  <si>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</si>
  <si>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</si>
  <si>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</si>
  <si>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</si>
  <si>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</si>
  <si>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</si>
  <si>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</si>
  <si>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</si>
  <si>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</si>
  <si>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</si>
  <si>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</si>
  <si>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</si>
  <si>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</si>
  <si>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</si>
  <si>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</si>
  <si>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</si>
  <si>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</si>
  <si>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</si>
  <si>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</si>
  <si>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</si>
  <si>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</si>
  <si>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</si>
  <si>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</si>
  <si>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</si>
  <si>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</si>
  <si>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</si>
  <si>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</si>
  <si>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</si>
  <si>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</si>
  <si>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</si>
  <si>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</si>
  <si>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</si>
  <si>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</si>
  <si>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</si>
  <si>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</si>
  <si>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</si>
  <si>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</si>
  <si>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</si>
  <si>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</si>
  <si>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</si>
  <si>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</si>
  <si>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</si>
  <si>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</si>
  <si>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</si>
  <si>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</si>
  <si>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</si>
  <si>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</si>
  <si>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</si>
  <si>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</si>
  <si>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</si>
  <si>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</si>
  <si>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</si>
  <si>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</si>
  <si>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</si>
  <si>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</si>
  <si>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</si>
  <si>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</si>
  <si>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</si>
  <si>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</si>
  <si>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</si>
  <si>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</si>
  <si>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</si>
  <si>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</si>
  <si>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</si>
  <si>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</si>
  <si>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</si>
  <si>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</si>
  <si>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</si>
  <si>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</si>
  <si>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</si>
  <si>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</si>
  <si>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</si>
  <si>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</si>
  <si>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</si>
  <si>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</si>
  <si>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</si>
  <si>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</si>
  <si>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</si>
  <si>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</si>
  <si>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</si>
  <si>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</si>
  <si>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</si>
  <si>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</si>
  <si>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</si>
  <si>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</si>
  <si>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</si>
  <si>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</si>
  <si>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</si>
  <si>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</si>
  <si>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</si>
  <si>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</si>
  <si>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</si>
  <si>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</si>
  <si>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</si>
  <si>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</si>
  <si>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</si>
  <si>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</si>
  <si>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</si>
  <si>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</si>
  <si>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</si>
  <si>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</si>
  <si>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</si>
  <si>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</si>
  <si>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</si>
  <si>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</si>
  <si>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</si>
  <si>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</si>
  <si>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</si>
  <si>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</si>
  <si>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</si>
  <si>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</si>
  <si>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</si>
  <si>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</si>
  <si>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</si>
  <si>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</si>
  <si>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</si>
  <si>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</si>
  <si>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</si>
  <si>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</si>
  <si>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</si>
  <si>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</si>
  <si>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</si>
  <si>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</si>
  <si>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</si>
  <si>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</si>
  <si>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</si>
  <si>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</si>
  <si>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</si>
  <si>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</si>
  <si>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</si>
  <si>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</si>
  <si>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</si>
  <si>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</si>
  <si>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</si>
  <si>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</si>
  <si>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</si>
  <si>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</si>
  <si>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</si>
  <si>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</si>
  <si>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</si>
  <si>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</si>
  <si>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</si>
  <si>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</si>
  <si>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</si>
  <si>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</si>
  <si>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</si>
  <si>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</si>
  <si>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</si>
  <si>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</si>
  <si>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</si>
  <si>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</si>
  <si>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</si>
  <si>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</si>
  <si>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</si>
  <si>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</si>
  <si>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</si>
  <si>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</si>
  <si>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</si>
  <si>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</si>
  <si>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</si>
  <si>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</si>
  <si>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</si>
  <si>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</si>
  <si>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</si>
  <si>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</si>
  <si>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</si>
  <si>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</si>
  <si>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</si>
  <si>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</si>
  <si>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</si>
  <si>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</si>
  <si>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</si>
  <si>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</si>
  <si>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</si>
  <si>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</si>
  <si>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</si>
  <si>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</si>
  <si>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</si>
  <si>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</si>
  <si>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</si>
  <si>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</si>
  <si>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</si>
  <si>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</si>
  <si>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</si>
  <si>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</si>
  <si>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</si>
  <si>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</si>
  <si>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</si>
  <si>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</si>
  <si>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</si>
  <si>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</si>
  <si>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</si>
  <si>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</si>
  <si>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</si>
  <si>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</si>
  <si>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</si>
  <si>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</si>
  <si>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</si>
  <si>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</si>
  <si>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</si>
  <si>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</si>
  <si>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</si>
  <si>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</si>
  <si>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</si>
  <si>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</si>
  <si>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</si>
  <si>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</si>
  <si>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</si>
  <si>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</si>
  <si>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</si>
  <si>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</si>
  <si>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</si>
  <si>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</si>
  <si>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</si>
  <si>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</si>
  <si>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</si>
  <si>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</si>
  <si>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</si>
  <si>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</si>
  <si>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</si>
  <si>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</si>
  <si>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</si>
  <si>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</si>
  <si>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</si>
  <si>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</si>
  <si>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</si>
  <si>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</si>
  <si>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</si>
  <si>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</si>
  <si>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</si>
  <si>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</si>
  <si>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</si>
  <si>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</si>
  <si>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</si>
  <si>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</si>
  <si>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</si>
  <si>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</si>
  <si>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</si>
  <si>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</si>
  <si>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</si>
  <si>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</si>
  <si>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</si>
  <si>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</si>
  <si>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</si>
  <si>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</si>
  <si>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</si>
  <si>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</si>
  <si>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</si>
  <si>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</si>
  <si>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</si>
  <si>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</si>
  <si>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</si>
  <si>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</si>
  <si>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</si>
  <si>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</si>
  <si>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</si>
  <si>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</si>
  <si>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</si>
  <si>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</si>
  <si>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</si>
  <si>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</si>
  <si>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</si>
  <si>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</si>
  <si>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</si>
  <si>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</si>
  <si>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</si>
  <si>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</si>
  <si>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</si>
  <si>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</si>
  <si>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</si>
  <si>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</si>
  <si>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</si>
  <si>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</si>
  <si>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</si>
  <si>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</si>
  <si>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</si>
  <si>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</si>
  <si>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</si>
  <si>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</si>
  <si>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</si>
  <si>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</si>
  <si>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</si>
  <si>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</si>
  <si>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</si>
  <si>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</si>
  <si>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</si>
  <si>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</si>
  <si>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</si>
  <si>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</si>
  <si>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</si>
  <si>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</si>
  <si>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</si>
  <si>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</si>
  <si>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</si>
  <si>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</si>
  <si>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</si>
  <si>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</si>
  <si>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</si>
  <si>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</si>
  <si>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</si>
  <si>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</si>
  <si>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</si>
  <si>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</si>
  <si>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</si>
  <si>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</si>
  <si>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</si>
  <si>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</si>
  <si>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</si>
  <si>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</si>
  <si>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</si>
  <si>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</si>
  <si>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</si>
  <si>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</si>
  <si>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</si>
  <si>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</si>
  <si>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</si>
  <si>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</si>
  <si>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</si>
  <si>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</si>
  <si>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</si>
  <si>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</si>
  <si>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</si>
  <si>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</si>
  <si>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</si>
  <si>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</si>
  <si>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</si>
  <si>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</si>
  <si>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</si>
  <si>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</si>
  <si>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</si>
  <si>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</si>
  <si>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</si>
  <si>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</si>
  <si>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</si>
  <si>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</si>
  <si>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</si>
  <si>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</si>
  <si>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</si>
  <si>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</si>
  <si>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</si>
  <si>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</si>
  <si>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</si>
  <si>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</si>
  <si>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</si>
  <si>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</si>
  <si>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</si>
  <si>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</si>
  <si>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</si>
  <si>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</si>
  <si>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</si>
  <si>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</si>
  <si>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</si>
  <si>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</si>
  <si>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</si>
  <si>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</si>
  <si>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</si>
  <si>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</si>
  <si>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</si>
  <si>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</si>
  <si>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</si>
  <si>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</si>
  <si>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</si>
  <si>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</si>
  <si>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</si>
  <si>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</si>
  <si>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</si>
  <si>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</si>
  <si>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</si>
  <si>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</si>
  <si>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</si>
  <si>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</si>
  <si>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</si>
  <si>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</si>
  <si>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</si>
  <si>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</si>
  <si>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</si>
  <si>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</si>
  <si>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</si>
  <si>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</si>
  <si>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</si>
  <si>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</si>
  <si>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</si>
  <si>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</si>
  <si>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</si>
  <si>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</si>
  <si>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</si>
  <si>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</si>
  <si>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</si>
  <si>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</si>
  <si>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</si>
  <si>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</si>
  <si>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</si>
  <si>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</si>
  <si>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</si>
  <si>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</si>
  <si>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</si>
  <si>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</si>
  <si>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</si>
  <si>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</si>
  <si>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</si>
  <si>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</si>
  <si>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</si>
  <si>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</si>
  <si>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</si>
  <si>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</si>
  <si>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</si>
  <si>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</si>
  <si>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</si>
  <si>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</si>
  <si>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</si>
  <si>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</si>
  <si>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</si>
  <si>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</si>
  <si>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</si>
  <si>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</si>
  <si>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</si>
  <si>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</si>
  <si>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</si>
  <si>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</si>
  <si>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</si>
  <si>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</si>
  <si>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</si>
  <si>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</si>
  <si>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</si>
  <si>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</si>
  <si>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</si>
  <si>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</si>
  <si>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</si>
  <si>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</si>
  <si>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</si>
  <si>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</si>
  <si>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</si>
  <si>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</si>
  <si>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</si>
  <si>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</si>
  <si>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</si>
  <si>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</si>
  <si>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</si>
  <si>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</si>
  <si>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</si>
  <si>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</si>
  <si>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</si>
  <si>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</si>
  <si>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</si>
  <si>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</si>
  <si>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</si>
  <si>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</si>
  <si>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</si>
  <si>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</si>
  <si>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</si>
  <si>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</si>
  <si>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</si>
  <si>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</si>
  <si>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</si>
  <si>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</si>
  <si>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</si>
  <si>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</si>
  <si>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</si>
  <si>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</si>
  <si>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</si>
  <si>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</si>
  <si>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</si>
  <si>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</si>
  <si>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</si>
  <si>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</si>
  <si>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</si>
  <si>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</si>
  <si>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</si>
  <si>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</si>
  <si>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</si>
  <si>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</si>
  <si>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</si>
  <si>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</si>
  <si>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</si>
  <si>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</si>
  <si>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</si>
  <si>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</si>
  <si>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</si>
  <si>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</si>
  <si>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</si>
  <si>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</si>
  <si>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</si>
  <si>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</si>
  <si>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</si>
  <si>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</si>
  <si>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</si>
  <si>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</si>
  <si>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</si>
  <si>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</si>
  <si>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</si>
  <si>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</si>
  <si>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</si>
  <si>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</si>
  <si>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</si>
  <si>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</si>
  <si>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</si>
  <si>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</si>
  <si>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</si>
  <si>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</si>
  <si>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</si>
  <si>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</si>
  <si>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</si>
  <si>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</si>
  <si>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</si>
  <si>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</si>
  <si>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</si>
  <si>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</si>
  <si>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</si>
  <si>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</si>
  <si>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</si>
  <si>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</si>
  <si>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</si>
  <si>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</si>
  <si>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</si>
  <si>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</si>
  <si>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</si>
  <si>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</si>
  <si>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</si>
  <si>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</si>
  <si>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</si>
  <si>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</si>
  <si>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</si>
  <si>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</si>
  <si>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</si>
  <si>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</si>
  <si>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</si>
  <si>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</si>
  <si>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</si>
  <si>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</si>
  <si>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</si>
  <si>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</si>
  <si>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</si>
  <si>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</si>
  <si>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</si>
  <si>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</si>
  <si>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</si>
  <si>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</si>
  <si>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</si>
  <si>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</si>
  <si>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</si>
  <si>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</si>
  <si>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</si>
  <si>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</si>
  <si>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</si>
  <si>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</si>
  <si>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</si>
  <si>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</si>
  <si>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</si>
  <si>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</si>
  <si>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</si>
  <si>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</si>
  <si>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</si>
  <si>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</si>
  <si>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</si>
  <si>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</si>
  <si>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</si>
  <si>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</si>
  <si>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</si>
  <si>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</si>
  <si>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</si>
  <si>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</si>
  <si>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</si>
  <si>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</si>
  <si>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</si>
  <si>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</si>
  <si>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</si>
  <si>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</si>
  <si>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</si>
  <si>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</si>
  <si>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</si>
  <si>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</si>
  <si>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</si>
  <si>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</si>
  <si>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</si>
  <si>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</si>
  <si>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</si>
  <si>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</si>
  <si>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</si>
  <si>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</si>
  <si>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</si>
  <si>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</si>
  <si>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</si>
  <si>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</si>
  <si>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</si>
  <si>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</si>
  <si>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</si>
  <si>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</si>
  <si>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</si>
  <si>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</si>
  <si>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</si>
  <si>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</si>
  <si>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</si>
  <si>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</si>
  <si>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</si>
  <si>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</si>
  <si>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</si>
  <si>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</si>
  <si>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</si>
  <si>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</si>
  <si>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</si>
  <si>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</si>
  <si>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</si>
  <si>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</si>
  <si>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</si>
  <si>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</si>
  <si>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</si>
  <si>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</si>
  <si>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</si>
  <si>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</si>
  <si>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</si>
  <si>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</si>
  <si>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</si>
  <si>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</si>
  <si>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</si>
  <si>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</si>
  <si>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</si>
  <si>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</si>
  <si>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</si>
  <si>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</si>
  <si>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</si>
  <si>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</si>
  <si>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</si>
  <si>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</si>
  <si>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</si>
  <si>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</si>
  <si>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</si>
  <si>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</si>
  <si>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</si>
  <si>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</si>
  <si>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</si>
  <si>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</si>
  <si>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</si>
  <si>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</si>
  <si>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</si>
  <si>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</si>
  <si>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</si>
  <si>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</si>
  <si>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</si>
  <si>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</si>
  <si>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</si>
  <si>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</si>
  <si>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</si>
  <si>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</si>
  <si>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</si>
  <si>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</si>
  <si>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</si>
  <si>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</si>
  <si>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</si>
  <si>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</si>
  <si>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</si>
  <si>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</si>
  <si>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</si>
  <si>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</si>
  <si>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</si>
  <si>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</si>
  <si>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</si>
  <si>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</si>
  <si>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</si>
  <si>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</si>
  <si>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</si>
  <si>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</si>
  <si>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</si>
  <si>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</si>
  <si>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</si>
  <si>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</si>
  <si>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</si>
  <si>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</si>
  <si>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</si>
  <si>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</si>
  <si>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</si>
  <si>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</si>
  <si>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</si>
  <si>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</si>
  <si>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</si>
  <si>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</si>
  <si>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</si>
  <si>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</si>
  <si>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</si>
  <si>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</si>
  <si>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</si>
  <si>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</si>
  <si>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</si>
  <si>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</si>
  <si>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</si>
  <si>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</si>
  <si>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</si>
  <si>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</si>
  <si>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</si>
  <si>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</si>
  <si>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</si>
  <si>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</si>
  <si>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</si>
  <si>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</si>
  <si>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</si>
  <si>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</si>
  <si>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</si>
  <si>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</si>
  <si>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</si>
  <si>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</si>
  <si>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</si>
  <si>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</si>
  <si>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</si>
  <si>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</si>
  <si>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</si>
  <si>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</si>
  <si>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</si>
  <si>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</si>
  <si>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</si>
  <si>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</si>
  <si>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</si>
  <si>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</si>
  <si>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</si>
  <si>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</si>
  <si>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</si>
  <si>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</si>
  <si>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</si>
  <si>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</si>
  <si>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</si>
  <si>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</si>
  <si>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</si>
  <si>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</si>
  <si>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</si>
  <si>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</si>
  <si>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</si>
  <si>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</si>
  <si>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</si>
  <si>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</si>
  <si>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</si>
  <si>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</si>
  <si>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</si>
  <si>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</si>
  <si>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</si>
  <si>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</si>
  <si>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</si>
  <si>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</si>
  <si>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</si>
  <si>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</si>
  <si>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</si>
  <si>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</si>
  <si>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</si>
  <si>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</si>
  <si>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</si>
  <si>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</si>
  <si>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</si>
  <si>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</si>
  <si>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</si>
  <si>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</si>
  <si>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</si>
  <si>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</si>
  <si>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</si>
  <si>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</si>
  <si>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</si>
  <si>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</si>
  <si>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</si>
  <si>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</si>
  <si>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</si>
  <si>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</si>
  <si>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</si>
  <si>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</si>
  <si>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</si>
  <si>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</si>
  <si>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</si>
  <si>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</si>
  <si>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</si>
  <si>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</si>
  <si>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</si>
  <si>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</si>
  <si>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</si>
  <si>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</si>
  <si>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</si>
  <si>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</si>
  <si>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</si>
  <si>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</si>
  <si>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</si>
  <si>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</si>
  <si>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</si>
  <si>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</si>
  <si>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</si>
  <si>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</si>
  <si>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</si>
  <si>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</si>
  <si>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</si>
  <si>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</si>
  <si>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</si>
  <si>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</si>
  <si>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</si>
  <si>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</si>
  <si>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</si>
  <si>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</si>
  <si>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</si>
  <si>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</si>
  <si>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</si>
  <si>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</si>
  <si>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</si>
  <si>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</si>
  <si>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</si>
  <si>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</si>
  <si>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</si>
  <si>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</si>
  <si>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</si>
  <si>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</si>
  <si>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</si>
  <si>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</si>
  <si>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</si>
  <si>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</si>
  <si>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</si>
  <si>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</si>
  <si>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</si>
  <si>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</si>
  <si>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</si>
  <si>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</si>
  <si>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</si>
  <si>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</si>
  <si>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</si>
  <si>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</si>
  <si>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</si>
  <si>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</si>
  <si>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</si>
  <si>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</si>
  <si>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</si>
  <si>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</si>
  <si>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</si>
  <si>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</si>
  <si>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</si>
  <si>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</si>
  <si>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</si>
  <si>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</si>
  <si>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</si>
  <si>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</si>
  <si>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</si>
  <si>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</si>
  <si>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</si>
  <si>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</si>
  <si>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</si>
  <si>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</si>
  <si>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</si>
  <si>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</si>
  <si>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</si>
  <si>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</si>
  <si>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</si>
  <si>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</si>
  <si>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</si>
  <si>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</si>
  <si>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</si>
  <si>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</si>
  <si>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</si>
  <si>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</si>
  <si>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</si>
  <si>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</si>
  <si>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</si>
  <si>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</si>
  <si>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</si>
  <si>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</si>
  <si>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</si>
  <si>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</si>
  <si>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</si>
  <si>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</si>
  <si>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</si>
  <si>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</si>
  <si>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</si>
  <si>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</si>
  <si>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</si>
  <si>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</si>
  <si>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</si>
  <si>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</si>
  <si>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</si>
  <si>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</si>
  <si>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</si>
  <si>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</si>
  <si>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</si>
  <si>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</si>
  <si>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</si>
  <si>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</si>
  <si>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</si>
  <si>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</si>
  <si>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</si>
  <si>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</si>
  <si>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</si>
  <si>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</si>
  <si>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</si>
  <si>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</si>
  <si>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</si>
  <si>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</si>
  <si>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</si>
  <si>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</si>
  <si>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</si>
  <si>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</si>
  <si>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</si>
  <si>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</si>
  <si>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</si>
  <si>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</si>
  <si>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</si>
  <si>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</si>
  <si>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</si>
  <si>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</si>
  <si>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</si>
  <si>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</si>
  <si>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</si>
  <si>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</si>
  <si>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</si>
  <si>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</si>
  <si>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</si>
  <si>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</si>
  <si>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</si>
  <si>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</si>
  <si>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</si>
  <si>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</si>
  <si>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</si>
  <si>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</si>
  <si>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</si>
  <si>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</si>
  <si>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</si>
  <si>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</si>
  <si>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</si>
  <si>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</si>
  <si>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</si>
  <si>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</si>
  <si>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</si>
  <si>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</si>
  <si>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</si>
  <si>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</si>
  <si>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</si>
  <si>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</si>
  <si>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</si>
  <si>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</si>
  <si>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</si>
  <si>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</si>
  <si>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</si>
  <si>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</si>
  <si>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</si>
  <si>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</si>
  <si>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</si>
  <si>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</si>
  <si>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</si>
  <si>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</si>
  <si>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</si>
  <si>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</si>
  <si>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</si>
  <si>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</si>
  <si>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</si>
  <si>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</si>
  <si>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</si>
  <si>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</si>
  <si>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</si>
  <si>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</si>
  <si>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</si>
  <si>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</si>
  <si>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</si>
  <si>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</si>
  <si>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</si>
  <si>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</si>
  <si>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</si>
  <si>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</si>
  <si>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</si>
  <si>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</si>
  <si>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</si>
  <si>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</si>
  <si>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</si>
  <si>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</si>
  <si>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</si>
  <si>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</si>
  <si>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</si>
  <si>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</si>
  <si>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</si>
  <si>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</si>
  <si>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</si>
  <si>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</si>
  <si>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</si>
  <si>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</si>
  <si>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</si>
  <si>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</si>
  <si>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</si>
  <si>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</si>
  <si>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</si>
  <si>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</si>
  <si>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</si>
  <si>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</si>
  <si>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</si>
  <si>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</si>
  <si>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</si>
  <si>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</si>
  <si>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</si>
  <si>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</si>
  <si>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</si>
  <si>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</si>
  <si>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</si>
  <si>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</si>
  <si>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</si>
  <si>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</si>
  <si>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</si>
  <si>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</si>
  <si>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</si>
  <si>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</si>
  <si>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</si>
  <si>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</si>
  <si>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</si>
  <si>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</si>
  <si>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</si>
  <si>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</si>
  <si>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</si>
  <si>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</si>
  <si>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</si>
  <si>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</si>
  <si>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</si>
  <si>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</si>
  <si>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</si>
  <si>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</si>
  <si>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</si>
  <si>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</si>
  <si>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</si>
  <si>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</si>
  <si>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</si>
  <si>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</si>
  <si>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</si>
  <si>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</si>
  <si>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</si>
  <si>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</si>
  <si>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</si>
  <si>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</si>
  <si>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</si>
  <si>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</si>
  <si>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</si>
  <si>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</si>
  <si>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</si>
  <si>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</si>
  <si>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</si>
  <si>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</si>
  <si>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</si>
  <si>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</si>
  <si>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</si>
  <si>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</si>
  <si>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</si>
  <si>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</si>
  <si>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</si>
  <si>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</si>
  <si>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</si>
  <si>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</si>
  <si>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</si>
  <si>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</si>
  <si>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</si>
  <si>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</si>
  <si>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</si>
  <si>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</si>
  <si>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</si>
  <si>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</si>
  <si>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</si>
  <si>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</si>
  <si>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</si>
  <si>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</si>
  <si>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</si>
  <si>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</si>
  <si>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</si>
  <si>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</si>
  <si>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</si>
  <si>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</si>
  <si>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</si>
  <si>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</si>
  <si>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</si>
  <si>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</si>
  <si>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</si>
  <si>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</si>
  <si>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</si>
  <si>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</si>
  <si>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</si>
  <si>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</si>
  <si>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</si>
  <si>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</si>
  <si>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</si>
  <si>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</si>
  <si>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</si>
  <si>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</si>
  <si>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</si>
  <si>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</si>
  <si>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</si>
  <si>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</si>
  <si>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</si>
  <si>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</si>
  <si>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</si>
  <si>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</si>
  <si>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</si>
  <si>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</si>
  <si>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</si>
  <si>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</si>
  <si>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</si>
  <si>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</si>
  <si>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</si>
  <si>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</si>
  <si>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</si>
  <si>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</si>
  <si>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</si>
  <si>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</si>
  <si>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</si>
  <si>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</si>
  <si>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</si>
  <si>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</si>
  <si>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</si>
  <si>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</si>
  <si>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</si>
  <si>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</si>
  <si>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</si>
  <si>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</si>
  <si>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</si>
  <si>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</si>
  <si>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</si>
  <si>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</si>
  <si>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</si>
  <si>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</si>
  <si>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</si>
  <si>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</si>
  <si>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</si>
  <si>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</si>
  <si>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</si>
  <si>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</si>
  <si>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</si>
  <si>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</si>
  <si>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</si>
  <si>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</si>
  <si>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</si>
  <si>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</si>
  <si>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</si>
  <si>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</si>
  <si>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</si>
  <si>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</si>
  <si>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</si>
  <si>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</si>
  <si>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</si>
  <si>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</si>
  <si>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</si>
  <si>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</si>
  <si>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</si>
  <si>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</si>
  <si>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</si>
  <si>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</si>
  <si>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</si>
  <si>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</si>
  <si>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</si>
  <si>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</si>
  <si>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</si>
  <si>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</si>
  <si>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</si>
  <si>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</si>
  <si>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</si>
  <si>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</si>
  <si>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</si>
  <si>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</si>
  <si>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</si>
  <si>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</si>
  <si>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</si>
  <si>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</si>
  <si>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</si>
  <si>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</si>
  <si>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</si>
  <si>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</si>
  <si>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</si>
  <si>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</si>
  <si>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</si>
  <si>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</si>
  <si>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</si>
  <si>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</si>
  <si>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</si>
  <si>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</si>
  <si>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</si>
  <si>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</si>
  <si>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</si>
  <si>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</si>
  <si>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</si>
  <si>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</si>
  <si>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</si>
  <si>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</si>
  <si>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</si>
  <si>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</si>
  <si>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</si>
  <si>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</si>
  <si>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</si>
  <si>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</si>
  <si>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</si>
  <si>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</si>
  <si>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</si>
  <si>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</si>
  <si>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</si>
  <si>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</si>
  <si>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</si>
  <si>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</si>
  <si>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</si>
  <si>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</si>
  <si>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</si>
  <si>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</si>
  <si>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</si>
  <si>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</si>
  <si>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</si>
  <si>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</si>
  <si>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</si>
  <si>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</si>
  <si>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</si>
  <si>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</si>
  <si>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</si>
  <si>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</si>
  <si>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</si>
  <si>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</si>
  <si>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</si>
  <si>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</si>
  <si>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</si>
  <si>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</si>
  <si>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</si>
  <si>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</si>
  <si>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</si>
  <si>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</si>
  <si>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</si>
  <si>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</si>
  <si>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</si>
  <si>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</si>
  <si>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</si>
  <si>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</si>
  <si>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</si>
  <si>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</si>
  <si>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</si>
  <si>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</si>
  <si>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</si>
  <si>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</si>
  <si>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</si>
  <si>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</si>
  <si>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</si>
  <si>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</si>
  <si>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</si>
  <si>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</si>
  <si>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</si>
  <si>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</si>
  <si>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</si>
  <si>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</si>
  <si>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</si>
  <si>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</si>
  <si>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</si>
  <si>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</si>
  <si>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</si>
  <si>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</si>
  <si>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</si>
  <si>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</si>
  <si>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</si>
  <si>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</si>
  <si>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</si>
  <si>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</si>
  <si>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</si>
  <si>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</si>
  <si>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</si>
  <si>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</si>
  <si>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</si>
  <si>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</si>
  <si>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</si>
  <si>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</si>
  <si>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</si>
  <si>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</si>
  <si>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</si>
  <si>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</si>
  <si>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</si>
  <si>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</si>
  <si>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</si>
  <si>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</si>
  <si>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</si>
  <si>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</si>
  <si>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</si>
  <si>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</si>
  <si>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</si>
  <si>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</si>
  <si>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</si>
  <si>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</si>
  <si>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</si>
  <si>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</si>
  <si>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</si>
  <si>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</si>
  <si>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</si>
  <si>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</si>
  <si>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</si>
  <si>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</si>
  <si>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</si>
  <si>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</si>
  <si>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</si>
  <si>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</si>
  <si>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</si>
  <si>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</si>
  <si>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</si>
  <si>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</si>
  <si>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</si>
  <si>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</si>
  <si>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</si>
  <si>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</si>
  <si>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</si>
  <si>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</si>
  <si>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</si>
  <si>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</si>
  <si>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</si>
  <si>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</si>
  <si>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</si>
  <si>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</si>
  <si>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</si>
  <si>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</si>
  <si>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</si>
  <si>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</si>
  <si>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</si>
  <si>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</si>
  <si>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</si>
  <si>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</si>
  <si>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</si>
  <si>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</si>
  <si>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</si>
  <si>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</si>
  <si>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</si>
  <si>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</si>
  <si>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</si>
  <si>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</si>
  <si>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</si>
  <si>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</si>
  <si>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</si>
  <si>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</si>
  <si>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</si>
  <si>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</si>
  <si>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</si>
  <si>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</si>
  <si>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</si>
  <si>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</si>
  <si>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</si>
  <si>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</si>
  <si>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</si>
  <si>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</si>
  <si>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</si>
  <si>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</si>
  <si>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</si>
  <si>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</si>
  <si>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</si>
  <si>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</si>
  <si>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</si>
  <si>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</si>
  <si>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</si>
  <si>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</si>
  <si>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</si>
  <si>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</si>
  <si>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</si>
  <si>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</si>
  <si>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</si>
  <si>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</si>
  <si>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</si>
  <si>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</si>
  <si>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</si>
  <si>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</si>
  <si>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</si>
  <si>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</si>
  <si>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</si>
  <si>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</si>
  <si>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</si>
  <si>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</si>
  <si>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</si>
  <si>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</si>
  <si>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</si>
  <si>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</si>
  <si>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</si>
  <si>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</si>
  <si>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</si>
  <si>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</si>
  <si>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</si>
  <si>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</si>
  <si>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</si>
  <si>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</si>
  <si>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</si>
  <si>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</si>
  <si>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</si>
  <si>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</si>
  <si>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</si>
  <si>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</si>
  <si>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</si>
  <si>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</si>
  <si>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</si>
  <si>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</si>
  <si>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</si>
  <si>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</si>
  <si>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</si>
  <si>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</si>
  <si>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</si>
  <si>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</si>
  <si>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</si>
  <si>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</si>
  <si>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</si>
  <si>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</si>
  <si>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</si>
  <si>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</si>
  <si>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</si>
  <si>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</si>
  <si>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</si>
  <si>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</si>
  <si>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</si>
  <si>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</si>
  <si>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</si>
  <si>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</si>
  <si>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</si>
  <si>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</si>
  <si>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</si>
  <si>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</si>
  <si>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</si>
  <si>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</si>
  <si>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</si>
  <si>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</si>
  <si>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</si>
  <si>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</si>
  <si>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</si>
  <si>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</si>
  <si>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</si>
  <si>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</si>
  <si>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</si>
  <si>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</si>
  <si>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</si>
  <si>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</si>
  <si>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</si>
  <si>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</si>
  <si>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</si>
  <si>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</si>
  <si>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</si>
  <si>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</si>
  <si>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</si>
  <si>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</si>
  <si>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</si>
  <si>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</si>
  <si>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</si>
  <si>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</si>
  <si>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</si>
  <si>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</si>
  <si>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</si>
  <si>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</si>
  <si>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</si>
  <si>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</si>
  <si>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</si>
  <si>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</si>
  <si>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</si>
  <si>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</si>
  <si>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</si>
  <si>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</si>
  <si>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</si>
  <si>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</si>
  <si>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</si>
  <si>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</si>
  <si>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</si>
  <si>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</si>
  <si>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</si>
  <si>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</si>
  <si>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</si>
  <si>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</si>
  <si>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</si>
  <si>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</si>
  <si>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</si>
  <si>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</si>
  <si>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</si>
  <si>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</si>
  <si>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</si>
  <si>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</si>
  <si>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</si>
  <si>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</si>
  <si>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</si>
  <si>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</si>
  <si>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</si>
  <si>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</si>
  <si>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</si>
  <si>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</si>
  <si>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</si>
  <si>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</si>
  <si>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</si>
  <si>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</si>
  <si>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</si>
  <si>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</si>
  <si>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</si>
  <si>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</si>
  <si>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</si>
  <si>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</si>
  <si>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</si>
  <si>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</si>
  <si>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</si>
  <si>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</si>
  <si>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</si>
  <si>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</si>
  <si>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</si>
  <si>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</si>
  <si>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</si>
  <si>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</si>
  <si>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</si>
  <si>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</si>
  <si>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</si>
  <si>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</si>
  <si>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</si>
  <si>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</si>
  <si>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</si>
  <si>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</si>
  <si>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</si>
  <si>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</si>
  <si>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</si>
  <si>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</si>
  <si>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</si>
  <si>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</si>
  <si>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</si>
  <si>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</si>
  <si>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</si>
  <si>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</si>
  <si>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</si>
  <si>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</si>
  <si>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</si>
  <si>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</si>
  <si>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</si>
  <si>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</si>
  <si>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</si>
  <si>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</si>
  <si>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</si>
  <si>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</si>
  <si>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</si>
  <si>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</si>
  <si>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</si>
  <si>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</si>
  <si>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</si>
  <si>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</si>
  <si>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</si>
  <si>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</si>
  <si>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</si>
  <si>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</si>
  <si>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</si>
  <si>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</si>
  <si>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</si>
  <si>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</si>
  <si>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</si>
  <si>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</si>
  <si>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</si>
  <si>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</si>
  <si>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</si>
  <si>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</si>
  <si>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</si>
  <si>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</si>
  <si>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</si>
  <si>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</si>
  <si>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</si>
  <si>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</si>
  <si>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</si>
  <si>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</si>
  <si>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</si>
  <si>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</si>
  <si>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</si>
  <si>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</si>
  <si>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</si>
  <si>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</si>
  <si>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</si>
  <si>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</si>
  <si>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</si>
  <si>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</si>
  <si>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</si>
  <si>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</si>
  <si>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</si>
  <si>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</si>
  <si>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</si>
  <si>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</si>
  <si>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</si>
  <si>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</si>
  <si>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</si>
  <si>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</si>
  <si>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</si>
  <si>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</si>
  <si>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</si>
  <si>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</si>
  <si>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</si>
  <si>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</si>
  <si>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</si>
  <si>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</si>
  <si>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</si>
  <si>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</si>
  <si>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</si>
  <si>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</si>
  <si>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</si>
  <si>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</si>
  <si>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</si>
  <si>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</si>
  <si>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</si>
  <si>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</si>
  <si>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</si>
  <si>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</si>
  <si>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</si>
  <si>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</si>
  <si>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</si>
  <si>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</si>
  <si>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</si>
  <si>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</si>
  <si>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</si>
  <si>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</si>
  <si>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</si>
  <si>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</si>
  <si>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</si>
  <si>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</si>
  <si>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</si>
  <si>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</si>
  <si>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</si>
  <si>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</si>
  <si>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</si>
  <si>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</si>
  <si>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</si>
  <si>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</si>
  <si>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</si>
  <si>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</si>
  <si>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</si>
  <si>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</si>
  <si>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</si>
  <si>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</si>
  <si>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</si>
  <si>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</si>
  <si>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</si>
  <si>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</si>
  <si>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</si>
  <si>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</si>
  <si>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</si>
  <si>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</si>
  <si>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</si>
  <si>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</si>
  <si>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</si>
  <si>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</si>
  <si>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</si>
  <si>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</si>
  <si>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</si>
  <si>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</si>
  <si>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</si>
  <si>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</si>
  <si>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</si>
  <si>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</si>
  <si>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</si>
  <si>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</si>
  <si>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</si>
  <si>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</si>
  <si>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</si>
  <si>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</si>
  <si>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</si>
  <si>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</si>
  <si>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</si>
  <si>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</si>
  <si>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</si>
  <si>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</si>
  <si>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</si>
  <si>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</si>
  <si>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</si>
  <si>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</si>
  <si>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</si>
  <si>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</si>
  <si>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</si>
  <si>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</si>
  <si>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</si>
  <si>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</si>
  <si>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</si>
  <si>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</si>
  <si>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</si>
  <si>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</si>
  <si>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</si>
  <si>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</si>
  <si>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</si>
  <si>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</si>
  <si>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</si>
  <si>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</si>
  <si>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</si>
  <si>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</si>
  <si>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</si>
  <si>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</si>
  <si>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</si>
  <si>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</si>
  <si>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</si>
  <si>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</si>
  <si>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</si>
  <si>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</si>
  <si>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</si>
  <si>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</si>
  <si>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</si>
  <si>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</si>
  <si>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</si>
  <si>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</si>
  <si>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</si>
  <si>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</si>
  <si>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</si>
  <si>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</si>
  <si>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</si>
  <si>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</si>
  <si>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</si>
  <si>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</si>
  <si>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</si>
  <si>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</si>
  <si>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</si>
  <si>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</si>
  <si>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</si>
  <si>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</si>
  <si>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</si>
  <si>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</si>
  <si>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</si>
  <si>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</si>
  <si>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</si>
  <si>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</si>
  <si>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</si>
  <si>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</si>
  <si>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</si>
  <si>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</si>
  <si>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</si>
  <si>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</si>
  <si>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</si>
  <si>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</si>
  <si>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</si>
  <si>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</si>
  <si>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</si>
  <si>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</si>
  <si>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</si>
  <si>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</si>
  <si>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</si>
  <si>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</si>
  <si>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</si>
  <si>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</si>
  <si>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</si>
  <si>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</si>
  <si>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</si>
  <si>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</si>
  <si>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</si>
  <si>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</si>
  <si>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</si>
  <si>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</si>
  <si>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</si>
  <si>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</si>
  <si>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</si>
  <si>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</si>
  <si>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</si>
  <si>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</si>
  <si>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</si>
  <si>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</si>
  <si>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</si>
  <si>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</si>
  <si>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</si>
  <si>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</si>
  <si>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</si>
  <si>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</si>
  <si>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</si>
  <si>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</si>
  <si>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</si>
  <si>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</si>
  <si>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</si>
  <si>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</si>
  <si>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</si>
  <si>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</si>
  <si>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</si>
  <si>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</si>
  <si>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</si>
  <si>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</si>
  <si>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</si>
  <si>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</si>
  <si>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</si>
  <si>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</si>
  <si>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</si>
  <si>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</si>
  <si>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</si>
  <si>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</si>
  <si>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</si>
  <si>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</si>
  <si>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</si>
  <si>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</si>
  <si>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</si>
  <si>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</si>
  <si>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</si>
  <si>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</si>
  <si>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</si>
  <si>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</si>
  <si>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</si>
  <si>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</si>
  <si>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</si>
  <si>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</si>
  <si>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</si>
  <si>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</si>
  <si>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</si>
  <si>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</si>
  <si>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</si>
  <si>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</si>
  <si>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</si>
  <si>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</si>
  <si>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</si>
  <si>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</si>
  <si>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</si>
  <si>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</si>
  <si>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</si>
  <si>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</si>
  <si>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</si>
  <si>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</si>
  <si>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</si>
  <si>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</si>
  <si>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</si>
  <si>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</si>
  <si>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</si>
  <si>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</si>
  <si>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</si>
  <si>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</si>
  <si>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</si>
  <si>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</si>
  <si>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</si>
  <si>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</si>
  <si>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</si>
  <si>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</si>
  <si>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</si>
  <si>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</si>
  <si>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</si>
  <si>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</si>
  <si>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</si>
  <si>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</si>
  <si>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</si>
  <si>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</si>
  <si>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</si>
  <si>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</si>
  <si>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</si>
  <si>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</si>
  <si>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</si>
  <si>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</si>
  <si>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</si>
  <si>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</si>
  <si>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</si>
  <si>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</si>
  <si>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</si>
  <si>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</si>
  <si>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</si>
  <si>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</si>
  <si>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</si>
  <si>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</si>
  <si>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</si>
  <si>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</si>
  <si>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</si>
  <si>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</si>
  <si>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</si>
  <si>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</si>
  <si>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</si>
  <si>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</si>
  <si>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</si>
  <si>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</si>
  <si>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</si>
  <si>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</si>
  <si>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</si>
  <si>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</si>
  <si>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</si>
  <si>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</si>
  <si>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</si>
  <si>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</si>
  <si>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</si>
  <si>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</si>
  <si>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</si>
  <si>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</si>
  <si>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</si>
  <si>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</si>
  <si>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</si>
  <si>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</si>
  <si>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</si>
  <si>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</si>
  <si>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</si>
  <si>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</si>
  <si>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</si>
  <si>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</si>
  <si>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</si>
  <si>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</si>
  <si>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</si>
  <si>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</si>
  <si>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</si>
  <si>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</si>
  <si>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</si>
  <si>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</si>
  <si>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</si>
  <si>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</si>
  <si>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</si>
  <si>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</si>
  <si>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</si>
  <si>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</si>
  <si>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</si>
  <si>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</si>
  <si>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</si>
  <si>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</si>
  <si>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</si>
  <si>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</si>
  <si>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</si>
  <si>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</si>
  <si>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</si>
  <si>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</si>
  <si>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</si>
  <si>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</si>
  <si>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</si>
  <si>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</si>
  <si>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</si>
  <si>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</si>
  <si>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</si>
  <si>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</si>
  <si>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</si>
  <si>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</si>
  <si>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</si>
  <si>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</si>
  <si>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</si>
  <si>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</si>
  <si>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</si>
  <si>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</si>
  <si>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</si>
  <si>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</si>
  <si>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</si>
  <si>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</si>
  <si>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</si>
  <si>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</si>
  <si>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</si>
  <si>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</si>
  <si>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</si>
  <si>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</si>
  <si>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</si>
  <si>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</si>
  <si>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</si>
  <si>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</si>
  <si>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</si>
  <si>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</si>
  <si>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</si>
  <si>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</si>
  <si>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</si>
  <si>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</si>
  <si>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</si>
  <si>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</si>
  <si>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</si>
  <si>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</si>
  <si>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</si>
  <si>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</si>
  <si>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</si>
  <si>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</si>
  <si>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</si>
  <si>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</si>
  <si>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</si>
  <si>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</si>
  <si>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</si>
  <si>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</si>
  <si>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</si>
  <si>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</si>
  <si>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</si>
  <si>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</si>
  <si>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</si>
  <si>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</si>
  <si>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</si>
  <si>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</si>
  <si>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</si>
  <si>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</si>
  <si>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</si>
  <si>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</si>
  <si>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</si>
  <si>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</si>
  <si>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</si>
  <si>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</si>
  <si>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</si>
  <si>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</si>
  <si>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</si>
  <si>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</si>
  <si>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</si>
  <si>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</si>
  <si>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</si>
  <si>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</si>
  <si>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</si>
  <si>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</si>
  <si>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</si>
  <si>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</si>
  <si>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</si>
  <si>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</si>
  <si>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</si>
  <si>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</si>
  <si>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</si>
  <si>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</si>
  <si>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</si>
  <si>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</si>
  <si>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</si>
  <si>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</si>
  <si>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</si>
  <si>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</si>
  <si>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</si>
  <si>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</si>
  <si>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</si>
  <si>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</si>
  <si>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</si>
  <si>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</si>
  <si>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</si>
  <si>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</si>
  <si>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</si>
  <si>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</si>
  <si>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</si>
  <si>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</si>
  <si>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</si>
  <si>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</si>
  <si>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</si>
  <si>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</si>
  <si>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</si>
  <si>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</si>
  <si>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</si>
  <si>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</si>
  <si>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</si>
  <si>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</si>
  <si>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</si>
  <si>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</si>
  <si>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</si>
  <si>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</si>
  <si>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</si>
  <si>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</si>
  <si>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</si>
  <si>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</si>
  <si>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</si>
  <si>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</si>
  <si>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</si>
  <si>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</si>
  <si>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</si>
  <si>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</si>
  <si>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</si>
  <si>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</si>
  <si>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</si>
  <si>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</si>
  <si>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</si>
  <si>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</si>
  <si>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</si>
  <si>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</si>
  <si>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</si>
  <si>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</si>
  <si>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</si>
  <si>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</si>
  <si>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</si>
  <si>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</si>
  <si>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</si>
  <si>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</si>
  <si>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</si>
  <si>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</si>
  <si>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</si>
  <si>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</si>
  <si>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</si>
  <si>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</si>
  <si>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</si>
  <si>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</si>
  <si>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</si>
  <si>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</si>
  <si>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</si>
  <si>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</si>
  <si>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</si>
  <si>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</si>
  <si>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</si>
  <si>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</si>
  <si>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</si>
  <si>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</si>
  <si>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</si>
  <si>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</si>
  <si>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</si>
  <si>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</si>
  <si>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</si>
  <si>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</si>
  <si>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</si>
  <si>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</si>
  <si>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</si>
  <si>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</si>
  <si>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</si>
  <si>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</si>
  <si>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</si>
  <si>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</si>
  <si>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</si>
  <si>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</si>
  <si>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</si>
  <si>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</si>
  <si>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</si>
  <si>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</si>
  <si>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</si>
  <si>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</si>
  <si>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</si>
  <si>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</si>
  <si>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</si>
  <si>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</si>
  <si>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</si>
  <si>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</si>
  <si>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</si>
  <si>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</si>
  <si>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</si>
  <si>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</si>
  <si>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</si>
  <si>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</si>
  <si>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</si>
  <si>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</si>
  <si>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</si>
  <si>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</si>
  <si>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</si>
  <si>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</si>
  <si>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</si>
  <si>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</si>
  <si>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</si>
  <si>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</si>
  <si>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</si>
  <si>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</si>
  <si>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</si>
  <si>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</si>
  <si>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</si>
  <si>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</si>
  <si>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</si>
  <si>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</si>
  <si>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</si>
  <si>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</si>
  <si>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</si>
  <si>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</si>
  <si>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</si>
  <si>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</si>
  <si>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</si>
  <si>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</si>
  <si>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</si>
  <si>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</si>
  <si>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</si>
  <si>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</si>
  <si>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</si>
  <si>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</si>
  <si>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</si>
  <si>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</si>
  <si>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</si>
  <si>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</si>
  <si>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</si>
  <si>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</si>
  <si>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</si>
  <si>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</si>
  <si>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</si>
  <si>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</si>
  <si>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</si>
  <si>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</si>
  <si>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</si>
  <si>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</si>
  <si>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</si>
  <si>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</si>
  <si>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</si>
  <si>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</si>
  <si>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</si>
  <si>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</si>
  <si>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</si>
  <si>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</si>
  <si>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</si>
  <si>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</si>
  <si>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</si>
  <si>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</si>
  <si>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</si>
  <si>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</si>
  <si>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</si>
  <si>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</si>
  <si>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</si>
  <si>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</si>
  <si>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</si>
  <si>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</si>
  <si>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</si>
  <si>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</si>
  <si>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</si>
  <si>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</si>
  <si>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</si>
  <si>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</si>
  <si>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</si>
  <si>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</si>
  <si>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</si>
  <si>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</si>
  <si>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</si>
  <si>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</si>
  <si>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</si>
  <si>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</si>
  <si>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</si>
  <si>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</si>
  <si>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</si>
  <si>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</si>
  <si>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</si>
  <si>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</si>
  <si>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</si>
  <si>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</si>
  <si>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</si>
  <si>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</si>
  <si>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</si>
  <si>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</si>
  <si>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</si>
  <si>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</si>
  <si>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</si>
  <si>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</si>
  <si>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</si>
  <si>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</si>
  <si>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</si>
  <si>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</si>
  <si>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</si>
  <si>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</si>
  <si>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</si>
  <si>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</si>
  <si>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</si>
  <si>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</si>
  <si>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</si>
  <si>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</si>
  <si>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</si>
  <si>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</si>
  <si>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</si>
  <si>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</si>
  <si>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</si>
  <si>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</si>
  <si>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</si>
  <si>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</si>
  <si>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</si>
  <si>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</si>
  <si>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</si>
  <si>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</si>
  <si>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</si>
  <si>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</si>
  <si>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</si>
  <si>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</si>
  <si>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</si>
  <si>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</si>
  <si>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</si>
  <si>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</si>
  <si>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</si>
  <si>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</si>
  <si>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</si>
  <si>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</si>
  <si>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</si>
  <si>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</si>
  <si>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</si>
  <si>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</si>
  <si>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</si>
  <si>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</si>
  <si>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</si>
  <si>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</si>
  <si>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</si>
  <si>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</si>
  <si>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</si>
  <si>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</si>
  <si>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</si>
  <si>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</si>
  <si>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</si>
  <si>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</si>
  <si>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</si>
  <si>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</si>
  <si>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</si>
  <si>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</si>
  <si>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</si>
  <si>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</si>
  <si>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</si>
  <si>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</si>
  <si>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</si>
  <si>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</si>
  <si>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</si>
  <si>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</si>
  <si>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</si>
  <si>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</si>
  <si>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</si>
  <si>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</si>
  <si>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</si>
  <si>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</si>
  <si>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</si>
  <si>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</si>
  <si>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</si>
  <si>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</si>
  <si>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</si>
  <si>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</si>
  <si>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</si>
  <si>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</si>
  <si>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</si>
  <si>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</si>
  <si>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</si>
  <si>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</si>
  <si>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</si>
  <si>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</si>
  <si>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</si>
  <si>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</si>
  <si>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</si>
  <si>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</si>
  <si>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</si>
  <si>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</si>
  <si>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</si>
  <si>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</si>
  <si>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</si>
  <si>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</si>
  <si>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</si>
  <si>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</si>
  <si>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</si>
  <si>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</si>
  <si>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</si>
  <si>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</si>
  <si>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</si>
  <si>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</si>
  <si>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</si>
  <si>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</si>
  <si>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</si>
  <si>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</si>
  <si>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</si>
  <si>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</si>
  <si>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</si>
  <si>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</si>
  <si>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</si>
  <si>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</si>
  <si>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</si>
  <si>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</si>
  <si>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</si>
  <si>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</si>
  <si>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</si>
  <si>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</si>
  <si>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</si>
  <si>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</si>
  <si>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</si>
  <si>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</si>
  <si>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</si>
  <si>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</si>
  <si>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</si>
  <si>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</si>
  <si>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</si>
  <si>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</si>
  <si>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</si>
  <si>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</si>
  <si>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</si>
  <si>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</si>
  <si>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</si>
  <si>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</si>
  <si>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</si>
  <si>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</si>
  <si>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</si>
  <si>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</si>
  <si>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</si>
  <si>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</si>
  <si>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</si>
  <si>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</si>
  <si>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</si>
  <si>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</si>
  <si>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</si>
  <si>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</si>
  <si>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</si>
  <si>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</si>
  <si>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</si>
  <si>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</si>
  <si>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</si>
  <si>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</si>
  <si>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</si>
  <si>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</si>
  <si>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</si>
  <si>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</si>
  <si>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</si>
  <si>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</si>
  <si>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</si>
  <si>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</si>
  <si>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</si>
  <si>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</si>
  <si>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</si>
  <si>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</si>
  <si>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</si>
  <si>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</si>
  <si>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</si>
  <si>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</si>
  <si>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</si>
  <si>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</si>
  <si>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</si>
  <si>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</si>
  <si>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</si>
  <si>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</si>
  <si>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</si>
  <si>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</si>
  <si>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</si>
  <si>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</si>
  <si>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</si>
  <si>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</si>
  <si>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</si>
  <si>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</si>
  <si>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</si>
  <si>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</si>
  <si>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</si>
  <si>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</si>
  <si>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</si>
  <si>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</si>
  <si>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</si>
  <si>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</si>
  <si>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</si>
  <si>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</si>
  <si>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</si>
  <si>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</si>
  <si>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</si>
  <si>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</si>
  <si>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</si>
  <si>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</si>
  <si>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</si>
  <si>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</si>
  <si>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</si>
  <si>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</si>
  <si>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</si>
  <si>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</si>
  <si>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</si>
  <si>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</si>
  <si>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</si>
  <si>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</si>
  <si>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</si>
  <si>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</si>
  <si>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</si>
  <si>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</si>
  <si>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</si>
  <si>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</si>
  <si>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</si>
  <si>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</si>
  <si>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</si>
  <si>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</si>
  <si>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</si>
  <si>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</si>
  <si>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</si>
  <si>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</si>
  <si>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</si>
  <si>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</si>
  <si>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</si>
  <si>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</si>
  <si>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</si>
  <si>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</si>
  <si>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</si>
  <si>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</si>
  <si>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</si>
  <si>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</si>
  <si>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</si>
  <si>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</si>
  <si>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</si>
  <si>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</si>
  <si>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</si>
  <si>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</si>
  <si>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</si>
  <si>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</si>
  <si>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</si>
  <si>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</si>
  <si>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</si>
  <si>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</si>
  <si>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</si>
  <si>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</si>
  <si>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</si>
  <si>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</si>
  <si>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</si>
  <si>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</si>
  <si>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</si>
  <si>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</si>
  <si>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</si>
  <si>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</si>
  <si>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</si>
  <si>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</si>
  <si>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</si>
  <si>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</si>
  <si>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</si>
  <si>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</si>
  <si>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</si>
  <si>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</si>
  <si>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</si>
  <si>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</si>
  <si>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</si>
  <si>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</si>
  <si>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</si>
  <si>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</si>
  <si>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</si>
  <si>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</si>
  <si>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</si>
  <si>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</si>
  <si>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</si>
  <si>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</si>
  <si>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</si>
  <si>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</si>
  <si>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</si>
  <si>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</si>
  <si>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</si>
  <si>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</si>
  <si>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</si>
  <si>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</si>
  <si>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</si>
  <si>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</si>
  <si>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</si>
  <si>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</si>
  <si>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</si>
  <si>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</si>
  <si>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</si>
  <si>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</si>
  <si>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</si>
  <si>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</si>
  <si>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</si>
  <si>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</si>
  <si>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</si>
  <si>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</si>
  <si>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</si>
  <si>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</si>
  <si>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</si>
  <si>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</si>
  <si>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</si>
  <si>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</si>
  <si>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</si>
  <si>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</si>
  <si>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</si>
  <si>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</si>
  <si>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</si>
  <si>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</si>
  <si>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</si>
  <si>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</si>
  <si>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</si>
  <si>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</si>
  <si>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</si>
  <si>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</si>
  <si>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</si>
  <si>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</si>
  <si>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</si>
  <si>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</si>
  <si>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</si>
  <si>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</si>
  <si>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</si>
  <si>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</si>
  <si>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</si>
  <si>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</si>
  <si>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</si>
  <si>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</si>
  <si>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</si>
  <si>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</si>
  <si>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</si>
  <si>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</si>
  <si>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</si>
  <si>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</si>
  <si>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</si>
  <si>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</si>
  <si>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</si>
  <si>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</si>
  <si>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</si>
  <si>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</si>
  <si>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</si>
  <si>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</si>
  <si>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</si>
  <si>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</si>
  <si>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</si>
  <si>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</si>
  <si>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</si>
  <si>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</si>
  <si>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</si>
  <si>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</si>
  <si>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</si>
  <si>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</si>
  <si>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</si>
  <si>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</si>
  <si>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</si>
  <si>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</si>
  <si>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</si>
  <si>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</si>
  <si>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</si>
  <si>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</si>
  <si>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</si>
  <si>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</si>
  <si>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</si>
  <si>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</si>
  <si>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</si>
  <si>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</si>
  <si>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</si>
  <si>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</si>
  <si>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</si>
  <si>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</si>
  <si>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</si>
  <si>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</si>
  <si>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</si>
  <si>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</si>
  <si>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</si>
  <si>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</si>
  <si>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</si>
  <si>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</si>
  <si>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</si>
  <si>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</si>
  <si>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</si>
  <si>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</si>
  <si>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</si>
  <si>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</si>
  <si>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</si>
  <si>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</si>
  <si>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</si>
  <si>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</si>
  <si>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</si>
  <si>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</si>
  <si>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</si>
  <si>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</si>
  <si>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</si>
  <si>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</si>
  <si>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</si>
  <si>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</si>
  <si>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</si>
  <si>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</si>
  <si>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</si>
  <si>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</si>
  <si>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</si>
  <si>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</si>
  <si>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</si>
  <si>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</si>
  <si>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</si>
  <si>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</si>
  <si>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</si>
  <si>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</si>
  <si>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</si>
  <si>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</si>
  <si>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</si>
  <si>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</si>
  <si>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</si>
  <si>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</si>
  <si>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</si>
  <si>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</si>
  <si>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</si>
  <si>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</si>
  <si>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</si>
  <si>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</si>
  <si>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</si>
  <si>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</si>
  <si>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</si>
  <si>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</si>
  <si>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</si>
  <si>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</si>
  <si>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</si>
  <si>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</si>
  <si>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</si>
  <si>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</si>
  <si>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</si>
  <si>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</si>
  <si>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</si>
  <si>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</si>
  <si>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</si>
  <si>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</si>
  <si>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</si>
  <si>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</si>
  <si>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</si>
  <si>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</si>
  <si>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</si>
  <si>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</si>
  <si>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</si>
  <si>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</si>
  <si>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</si>
  <si>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</si>
  <si>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</si>
  <si>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</si>
  <si>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</si>
  <si>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</si>
  <si>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</si>
  <si>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</si>
  <si>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</si>
  <si>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</si>
  <si>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</si>
  <si>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</si>
  <si>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</si>
  <si>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</si>
  <si>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</si>
  <si>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</si>
  <si>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</si>
  <si>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</si>
  <si>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</si>
  <si>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</si>
  <si>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</si>
  <si>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</si>
  <si>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</si>
  <si>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</si>
  <si>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</si>
  <si>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</si>
  <si>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</si>
  <si>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</si>
  <si>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</si>
  <si>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</si>
  <si>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</si>
  <si>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</si>
  <si>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</si>
  <si>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</si>
  <si>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</si>
  <si>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</si>
  <si>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</si>
  <si>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</si>
  <si>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</si>
  <si>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</si>
  <si>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</si>
  <si>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</si>
  <si>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</si>
  <si>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</si>
  <si>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</si>
  <si>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</si>
  <si>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</si>
  <si>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</si>
  <si>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</si>
  <si>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</si>
  <si>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</si>
  <si>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</si>
  <si>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</si>
  <si>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</si>
  <si>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</si>
  <si>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</si>
  <si>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</si>
  <si>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</si>
  <si>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</si>
  <si>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</si>
  <si>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</si>
  <si>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</si>
  <si>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</si>
  <si>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</si>
  <si>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</si>
  <si>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</si>
  <si>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</si>
  <si>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</si>
  <si>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</si>
  <si>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</si>
  <si>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</si>
  <si>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</si>
  <si>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</si>
  <si>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</si>
  <si>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</si>
  <si>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</si>
  <si>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</si>
  <si>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</si>
  <si>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</si>
  <si>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</si>
  <si>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</si>
  <si>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</si>
  <si>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</si>
  <si>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</si>
  <si>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</si>
  <si>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</si>
  <si>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</si>
  <si>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</si>
  <si>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</si>
  <si>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</si>
  <si>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</si>
  <si>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</si>
  <si>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</si>
  <si>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</si>
  <si>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</si>
  <si>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</si>
  <si>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</si>
  <si>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</si>
  <si>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</si>
  <si>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</si>
  <si>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</si>
  <si>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</si>
  <si>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</si>
  <si>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</si>
  <si>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</si>
  <si>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</si>
  <si>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</si>
  <si>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</si>
  <si>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</si>
  <si>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</si>
  <si>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</si>
  <si>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</si>
  <si>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</si>
  <si>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</si>
  <si>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</si>
  <si>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</si>
  <si>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</si>
  <si>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</si>
  <si>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</si>
  <si>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</si>
  <si>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</si>
  <si>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</si>
  <si>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</si>
  <si>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</si>
  <si>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</si>
  <si>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</si>
  <si>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</si>
  <si>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</si>
  <si>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</si>
  <si>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</si>
  <si>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</si>
  <si>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</si>
  <si>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</si>
  <si>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</si>
  <si>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</si>
  <si>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</si>
  <si>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</si>
  <si>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</si>
  <si>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</si>
  <si>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</si>
  <si>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</si>
  <si>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</si>
  <si>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</si>
  <si>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</si>
  <si>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</si>
  <si>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</si>
  <si>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</si>
  <si>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</si>
  <si>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</si>
  <si>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</si>
  <si>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</si>
  <si>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</si>
  <si>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</si>
  <si>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</si>
  <si>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</si>
  <si>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</si>
  <si>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</si>
  <si>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</si>
  <si>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</si>
  <si>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</si>
  <si>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</si>
  <si>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</si>
  <si>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</si>
  <si>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</si>
  <si>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</si>
  <si>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</si>
  <si>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</si>
  <si>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</si>
  <si>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</si>
  <si>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</si>
  <si>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</si>
  <si>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</si>
  <si>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</si>
  <si>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</si>
  <si>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</si>
  <si>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</si>
  <si>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</si>
  <si>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</si>
  <si>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</si>
  <si>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</si>
  <si>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</si>
  <si>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</si>
  <si>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</si>
  <si>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</si>
  <si>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</si>
  <si>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</si>
  <si>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</si>
  <si>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</si>
  <si>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</si>
  <si>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</si>
  <si>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</si>
  <si>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</si>
  <si>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</si>
  <si>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</si>
  <si>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</si>
  <si>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</si>
  <si>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</si>
  <si>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</si>
  <si>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</si>
  <si>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</si>
  <si>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</si>
  <si>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</si>
  <si>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</si>
  <si>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</si>
  <si>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</si>
  <si>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</si>
  <si>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</si>
  <si>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</si>
  <si>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</si>
  <si>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</si>
  <si>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</si>
  <si>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</si>
  <si>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</si>
  <si>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</si>
  <si>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</si>
  <si>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</si>
  <si>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</si>
  <si>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</si>
  <si>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</si>
  <si>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</si>
  <si>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</si>
  <si>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</si>
  <si>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</si>
  <si>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</si>
  <si>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</si>
  <si>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</si>
  <si>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</si>
  <si>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</si>
  <si>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</si>
  <si>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</si>
  <si>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</si>
  <si>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</si>
  <si>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</si>
  <si>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</si>
  <si>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</si>
  <si>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</si>
  <si>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</si>
  <si>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</si>
  <si>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</si>
  <si>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</si>
  <si>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</si>
  <si>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</si>
  <si>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</si>
  <si>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</si>
  <si>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</si>
  <si>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</si>
  <si>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</si>
  <si>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</si>
  <si>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</si>
  <si>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</si>
  <si>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</si>
  <si>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</si>
  <si>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</si>
  <si>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</si>
  <si>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</si>
  <si>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</si>
  <si>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</si>
  <si>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</si>
  <si>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</si>
  <si>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</si>
  <si>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</si>
  <si>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</si>
  <si>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</si>
  <si>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</si>
  <si>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</si>
  <si>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</si>
  <si>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</si>
  <si>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</si>
  <si>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</si>
  <si>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</si>
  <si>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</si>
  <si>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</si>
  <si>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</si>
  <si>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</si>
  <si>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</si>
  <si>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</si>
  <si>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</si>
  <si>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</si>
  <si>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</si>
  <si>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</si>
  <si>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</si>
  <si>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</si>
  <si>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</si>
  <si>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</si>
  <si>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</si>
  <si>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</si>
  <si>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</si>
  <si>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</si>
  <si>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</si>
  <si>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</si>
  <si>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</si>
  <si>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</si>
  <si>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</si>
  <si>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</si>
  <si>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</si>
  <si>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</si>
  <si>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</si>
  <si>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</si>
  <si>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</si>
  <si>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</si>
  <si>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</si>
  <si>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</si>
  <si>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</si>
  <si>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</si>
  <si>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</si>
  <si>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</si>
  <si>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</si>
  <si>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</si>
  <si>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</si>
  <si>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</si>
  <si>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</si>
  <si>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</si>
  <si>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</si>
  <si>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</si>
  <si>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</si>
  <si>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</si>
  <si>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</si>
  <si>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</si>
  <si>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</si>
  <si>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</si>
  <si>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</si>
  <si>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</si>
  <si>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</si>
  <si>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</si>
  <si>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</si>
  <si>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</si>
  <si>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</si>
  <si>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</si>
  <si>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</si>
  <si>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</si>
  <si>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</si>
  <si>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</si>
  <si>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</si>
  <si>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</si>
  <si>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</si>
  <si>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</si>
  <si>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</si>
  <si>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</si>
  <si>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</si>
  <si>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</si>
  <si>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</si>
  <si>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</si>
  <si>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</si>
  <si>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</si>
  <si>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</si>
  <si>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</si>
  <si>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</si>
  <si>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</si>
  <si>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</si>
  <si>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</si>
  <si>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</si>
  <si>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</si>
  <si>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</si>
  <si>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</si>
  <si>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</si>
  <si>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</si>
  <si>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</si>
  <si>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</si>
  <si>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</si>
  <si>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</si>
  <si>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</si>
  <si>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</si>
  <si>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</si>
  <si>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</si>
  <si>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</si>
  <si>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</si>
  <si>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</si>
  <si>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</si>
  <si>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</si>
  <si>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</si>
  <si>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</si>
  <si>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</si>
  <si>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</si>
  <si>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</si>
  <si>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</si>
  <si>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</si>
  <si>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</si>
  <si>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</si>
  <si>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</si>
  <si>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</si>
  <si>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</si>
  <si>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</si>
  <si>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</si>
  <si>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</si>
  <si>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</si>
  <si>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</si>
  <si>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</si>
  <si>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</si>
  <si>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</si>
  <si>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</si>
  <si>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</si>
  <si>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</si>
  <si>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</si>
  <si>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</si>
  <si>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</si>
  <si>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</si>
  <si>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</si>
  <si>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</si>
  <si>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</si>
  <si>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</si>
  <si>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</si>
  <si>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</si>
  <si>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</si>
  <si>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</si>
  <si>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</si>
  <si>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</si>
  <si>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</si>
  <si>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</si>
  <si>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</si>
  <si>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</si>
  <si>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</si>
  <si>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</si>
  <si>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</si>
  <si>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</si>
  <si>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</si>
  <si>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</si>
  <si>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</si>
  <si>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</si>
  <si>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</si>
  <si>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</si>
  <si>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</si>
  <si>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</si>
  <si>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</si>
  <si>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</si>
  <si>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</si>
  <si>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</si>
  <si>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</si>
  <si>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</si>
  <si>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</si>
  <si>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</si>
  <si>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</si>
  <si>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</si>
  <si>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</si>
  <si>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</si>
  <si>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</si>
  <si>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</si>
  <si>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</si>
  <si>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</si>
  <si>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</si>
  <si>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</si>
  <si>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</si>
  <si>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</si>
  <si>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</si>
  <si>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</si>
  <si>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</si>
  <si>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</si>
  <si>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</si>
  <si>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</si>
  <si>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</si>
  <si>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</si>
  <si>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</si>
  <si>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</si>
  <si>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</si>
  <si>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</si>
  <si>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</si>
  <si>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</si>
  <si>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</si>
  <si>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</si>
  <si>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</si>
  <si>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</si>
  <si>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</si>
  <si>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</si>
  <si>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</si>
  <si>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</si>
  <si>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</si>
  <si>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</si>
  <si>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</si>
  <si>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</si>
  <si>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</si>
  <si>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</si>
  <si>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</si>
  <si>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</si>
  <si>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</si>
  <si>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</si>
  <si>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</si>
  <si>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</si>
  <si>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</si>
  <si>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</si>
  <si>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</si>
  <si>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</si>
  <si>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</si>
  <si>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</si>
  <si>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</si>
  <si>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</si>
  <si>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</si>
  <si>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</si>
  <si>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</si>
  <si>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</si>
  <si>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</si>
  <si>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</si>
  <si>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</si>
  <si>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</si>
  <si>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</si>
  <si>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</si>
  <si>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</si>
  <si>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</si>
  <si>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</si>
  <si>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</si>
  <si>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</si>
  <si>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</si>
  <si>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</si>
  <si>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</si>
  <si>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</si>
  <si>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</si>
  <si>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</si>
  <si>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</si>
  <si>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</si>
  <si>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</si>
  <si>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</si>
  <si>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</si>
  <si>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</si>
  <si>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</si>
  <si>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</si>
  <si>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</si>
  <si>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</si>
  <si>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</si>
  <si>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</si>
  <si>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</si>
  <si>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</si>
  <si>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</si>
  <si>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</si>
  <si>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</si>
  <si>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</si>
  <si>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</si>
  <si>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</si>
  <si>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</si>
  <si>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</si>
  <si>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</si>
  <si>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</si>
  <si>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</si>
  <si>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</si>
  <si>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</si>
  <si>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</si>
  <si>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</si>
  <si>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</si>
  <si>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</si>
  <si>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</si>
  <si>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</si>
  <si>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</si>
  <si>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</si>
  <si>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</si>
  <si>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</si>
  <si>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</si>
  <si>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</si>
  <si>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</si>
  <si>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</si>
  <si>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</si>
  <si>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</si>
  <si>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</si>
  <si>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</si>
  <si>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</si>
  <si>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</si>
  <si>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</si>
  <si>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</si>
  <si>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</si>
  <si>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</si>
  <si>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</si>
  <si>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</si>
  <si>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</si>
  <si>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</si>
  <si>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</si>
  <si>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</si>
  <si>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</si>
  <si>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</si>
  <si>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</si>
  <si>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</si>
  <si>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</si>
  <si>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</si>
  <si>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</si>
  <si>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</si>
  <si>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</si>
  <si>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</si>
  <si>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</si>
  <si>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</si>
  <si>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</si>
  <si>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</si>
  <si>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</si>
  <si>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</si>
  <si>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</si>
  <si>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</si>
  <si>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</si>
  <si>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</si>
  <si>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</si>
  <si>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</si>
  <si>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</si>
  <si>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</si>
  <si>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</si>
  <si>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</si>
  <si>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</si>
  <si>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</si>
  <si>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</si>
  <si>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</si>
  <si>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</si>
  <si>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</si>
  <si>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</si>
  <si>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</si>
  <si>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</si>
  <si>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</si>
  <si>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</si>
  <si>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</si>
  <si>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</si>
  <si>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</si>
  <si>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</si>
  <si>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</si>
  <si>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</si>
  <si>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</si>
  <si>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</si>
  <si>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</si>
  <si>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</si>
  <si>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</si>
  <si>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</si>
  <si>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</si>
  <si>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</si>
  <si>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</si>
  <si>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</si>
  <si>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</si>
  <si>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</si>
  <si>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</si>
  <si>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</si>
  <si>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</si>
  <si>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</si>
  <si>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</si>
  <si>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</si>
  <si>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</si>
  <si>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</si>
  <si>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</si>
  <si>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</si>
  <si>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</si>
  <si>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</si>
  <si>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</si>
  <si>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</si>
  <si>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</si>
  <si>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</si>
  <si>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</si>
  <si>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</si>
  <si>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</si>
  <si>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</si>
  <si>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</si>
  <si>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</si>
  <si>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</si>
  <si>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</si>
  <si>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</si>
  <si>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</si>
  <si>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</si>
  <si>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</si>
  <si>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</si>
  <si>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</si>
  <si>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</si>
  <si>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</si>
  <si>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</si>
  <si>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</si>
  <si>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</si>
  <si>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</si>
  <si>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</si>
  <si>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</si>
  <si>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</si>
  <si>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</si>
  <si>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</si>
  <si>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</si>
  <si>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</si>
  <si>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</si>
  <si>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</si>
  <si>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</si>
  <si>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</si>
  <si>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</si>
  <si>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</si>
  <si>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</si>
  <si>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</si>
  <si>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</si>
  <si>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</si>
  <si>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</si>
  <si>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</si>
  <si>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</si>
  <si>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</si>
  <si>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</si>
  <si>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</si>
  <si>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</si>
  <si>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</si>
  <si>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</si>
  <si>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</si>
  <si>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</si>
  <si>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</si>
  <si>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</si>
  <si>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</si>
  <si>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</si>
  <si>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</si>
  <si>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</si>
  <si>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</si>
  <si>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</si>
  <si>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</si>
  <si>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</si>
  <si>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</si>
  <si>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</si>
  <si>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</si>
  <si>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</si>
  <si>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</si>
  <si>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</si>
  <si>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</si>
  <si>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</si>
  <si>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</si>
  <si>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</si>
  <si>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</si>
  <si>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</si>
  <si>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</si>
  <si>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</si>
  <si>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</si>
  <si>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</si>
  <si>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</si>
  <si>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</si>
  <si>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</si>
  <si>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</si>
  <si>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</si>
  <si>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</si>
  <si>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</si>
  <si>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</si>
  <si>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</si>
  <si>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</si>
  <si>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</si>
  <si>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</si>
  <si>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</si>
  <si>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</si>
  <si>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</si>
  <si>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</si>
  <si>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</si>
  <si>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</si>
  <si>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</si>
  <si>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</si>
  <si>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</si>
  <si>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</si>
  <si>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</si>
  <si>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</si>
  <si>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</si>
  <si>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</si>
  <si>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</si>
  <si>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</si>
  <si>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</si>
  <si>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</si>
  <si>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</si>
  <si>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</si>
  <si>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</si>
  <si>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</si>
  <si>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</si>
  <si>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</si>
  <si>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</si>
  <si>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</si>
  <si>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</si>
  <si>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</si>
  <si>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</si>
  <si>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</si>
  <si>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</si>
  <si>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</si>
  <si>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</si>
  <si>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</si>
  <si>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</si>
  <si>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</si>
  <si>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</si>
  <si>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</si>
  <si>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</si>
  <si>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</si>
  <si>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</si>
  <si>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</si>
  <si>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</si>
  <si>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</si>
  <si>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</si>
  <si>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</si>
  <si>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</si>
  <si>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</si>
  <si>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</si>
  <si>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</si>
  <si>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</si>
  <si>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</si>
  <si>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</si>
  <si>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</si>
  <si>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</si>
  <si>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</si>
  <si>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</si>
  <si>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</si>
  <si>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</si>
  <si>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</si>
  <si>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</si>
  <si>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</si>
  <si>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</si>
  <si>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</si>
  <si>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</si>
  <si>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</si>
  <si>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</si>
  <si>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</si>
  <si>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</si>
  <si>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</si>
  <si>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</si>
  <si>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</si>
  <si>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</si>
  <si>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</si>
  <si>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</si>
  <si>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</si>
  <si>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</si>
  <si>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</si>
  <si>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</si>
  <si>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</si>
  <si>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</si>
  <si>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</si>
  <si>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</si>
  <si>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</si>
  <si>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</si>
  <si>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</si>
  <si>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</si>
  <si>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</si>
  <si>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</si>
  <si>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</si>
  <si>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</si>
  <si>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</si>
  <si>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</si>
  <si>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</si>
  <si>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</si>
  <si>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</si>
  <si>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</si>
  <si>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</si>
  <si>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</si>
  <si>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</si>
  <si>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</si>
  <si>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</si>
  <si>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</si>
  <si>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</si>
  <si>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</si>
  <si>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</si>
  <si>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</si>
  <si>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</si>
  <si>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</si>
  <si>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</si>
  <si>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</si>
  <si>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</si>
  <si>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</si>
  <si>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</si>
  <si>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</si>
  <si>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</si>
  <si>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</si>
  <si>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</si>
  <si>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</si>
  <si>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</si>
  <si>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</si>
  <si>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</si>
  <si>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</si>
  <si>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</si>
  <si>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</si>
  <si>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</si>
  <si>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</si>
  <si>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</si>
  <si>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</si>
  <si>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</si>
  <si>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</si>
  <si>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</si>
  <si>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</si>
  <si>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</si>
  <si>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</si>
  <si>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</si>
  <si>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</si>
  <si>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</si>
  <si>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</si>
  <si>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</si>
  <si>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</si>
  <si>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</si>
  <si>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</si>
  <si>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</si>
  <si>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</si>
  <si>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</si>
  <si>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</si>
  <si>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</si>
  <si>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</si>
  <si>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</si>
  <si>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</si>
  <si>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</si>
  <si>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</si>
  <si>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</si>
  <si>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</si>
  <si>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</si>
  <si>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</si>
  <si>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</si>
  <si>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</si>
  <si>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</si>
  <si>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</si>
  <si>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</si>
  <si>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</si>
  <si>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</si>
  <si>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</si>
  <si>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</si>
  <si>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</si>
  <si>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</si>
  <si>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</si>
  <si>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</si>
  <si>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</si>
  <si>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</si>
  <si>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</si>
  <si>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</si>
  <si>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</si>
  <si>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</si>
  <si>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</si>
  <si>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</si>
  <si>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</si>
  <si>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</si>
  <si>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</si>
  <si>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</si>
  <si>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</si>
  <si>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</si>
  <si>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</si>
  <si>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</si>
  <si>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</si>
  <si>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</si>
  <si>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</si>
  <si>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</si>
  <si>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</si>
  <si>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</si>
  <si>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</si>
  <si>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</si>
  <si>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</si>
  <si>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</si>
  <si>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</si>
  <si>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</si>
  <si>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</si>
  <si>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</si>
  <si>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</si>
  <si>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</si>
  <si>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</si>
  <si>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</si>
  <si>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</si>
  <si>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</si>
  <si>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</si>
  <si>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</si>
  <si>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</si>
  <si>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</si>
  <si>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</si>
  <si>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</si>
  <si>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</si>
  <si>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</si>
  <si>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</si>
  <si>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</si>
  <si>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</si>
  <si>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</si>
  <si>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</si>
  <si>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</si>
  <si>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</si>
  <si>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</si>
  <si>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</si>
  <si>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</si>
  <si>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</si>
  <si>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</si>
  <si>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</si>
  <si>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</si>
  <si>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</si>
  <si>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</si>
  <si>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</si>
  <si>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</si>
  <si>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</si>
  <si>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</si>
  <si>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</si>
  <si>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</si>
  <si>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</si>
  <si>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</si>
  <si>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</si>
  <si>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</si>
  <si>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</si>
  <si>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</si>
  <si>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</si>
  <si>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</si>
  <si>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</si>
  <si>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</si>
  <si>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</si>
  <si>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</si>
  <si>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</si>
  <si>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</si>
  <si>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</si>
  <si>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</si>
  <si>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</si>
  <si>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</si>
  <si>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</si>
  <si>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</si>
  <si>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</si>
  <si>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</si>
  <si>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</si>
  <si>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</si>
  <si>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</si>
  <si>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</si>
  <si>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</si>
  <si>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</si>
  <si>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</si>
  <si>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</si>
  <si>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</si>
  <si>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</si>
  <si>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</si>
  <si>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</si>
  <si>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</si>
  <si>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</si>
  <si>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</si>
  <si>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</si>
  <si>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</si>
  <si>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</si>
  <si>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</si>
  <si>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</si>
  <si>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</si>
  <si>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</si>
  <si>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</si>
  <si>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</si>
  <si>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</si>
  <si>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</si>
  <si>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</si>
  <si>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</si>
  <si>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</si>
  <si>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</si>
  <si>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</si>
  <si>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</si>
  <si>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</si>
  <si>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</si>
  <si>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</si>
  <si>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</si>
  <si>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</si>
  <si>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</si>
  <si>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</si>
  <si>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</si>
  <si>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</si>
  <si>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</si>
  <si>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</si>
  <si>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</si>
  <si>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</si>
  <si>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</si>
  <si>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</si>
  <si>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</si>
  <si>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</si>
  <si>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</si>
  <si>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</si>
  <si>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</si>
  <si>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</si>
  <si>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</si>
  <si>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</si>
  <si>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</si>
  <si>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</si>
  <si>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</si>
  <si>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</si>
  <si>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</si>
  <si>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</si>
  <si>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</si>
  <si>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</si>
  <si>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</si>
  <si>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</si>
  <si>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</si>
  <si>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</si>
  <si>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</si>
  <si>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</si>
  <si>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</si>
  <si>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</si>
  <si>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</si>
  <si>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</si>
  <si>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</si>
  <si>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</si>
  <si>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</si>
  <si>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</si>
  <si>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</si>
  <si>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</si>
  <si>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</si>
  <si>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</si>
  <si>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</si>
  <si>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</si>
  <si>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</si>
  <si>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</si>
  <si>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</si>
  <si>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</si>
  <si>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</si>
  <si>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</si>
  <si>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</si>
  <si>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</si>
  <si>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</si>
  <si>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</si>
  <si>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</si>
  <si>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</si>
  <si>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</si>
  <si>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</si>
  <si>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</si>
  <si>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</si>
  <si>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</si>
  <si>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</si>
  <si>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</si>
  <si>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</si>
  <si>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</si>
  <si>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</si>
  <si>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</si>
  <si>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</si>
  <si>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</si>
  <si>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</si>
  <si>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</si>
  <si>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</si>
  <si>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</si>
  <si>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</si>
  <si>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</si>
  <si>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</si>
  <si>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</si>
  <si>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</si>
  <si>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</si>
  <si>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</si>
  <si>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</si>
  <si>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</si>
  <si>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</si>
  <si>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</si>
  <si>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</si>
  <si>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</si>
  <si>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</si>
  <si>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</si>
  <si>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</si>
  <si>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</si>
  <si>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</si>
  <si>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</si>
  <si>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</si>
  <si>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</si>
  <si>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</si>
  <si>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</si>
  <si>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</si>
  <si>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</si>
  <si>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</si>
  <si>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</si>
  <si>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</si>
  <si>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</si>
  <si>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</si>
  <si>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</si>
  <si>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</si>
  <si>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</si>
  <si>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</si>
  <si>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</si>
  <si>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</si>
  <si>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</si>
  <si>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</si>
  <si>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</si>
  <si>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</si>
  <si>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</si>
  <si>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</si>
  <si>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</si>
  <si>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</si>
  <si>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</si>
  <si>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</si>
  <si>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</si>
  <si>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</si>
  <si>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</si>
  <si>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</si>
  <si>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</si>
  <si>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</si>
  <si>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</si>
  <si>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</si>
  <si>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</si>
  <si>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</si>
  <si>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</si>
  <si>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</si>
  <si>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</si>
  <si>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</si>
  <si>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</si>
  <si>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</si>
  <si>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</si>
  <si>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</si>
  <si>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</si>
  <si>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</si>
  <si>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</si>
  <si>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</si>
  <si>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</si>
  <si>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</si>
  <si>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</si>
  <si>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</si>
  <si>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</si>
  <si>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</si>
  <si>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</si>
  <si>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</si>
  <si>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</si>
  <si>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</si>
  <si>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</si>
  <si>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</si>
  <si>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</si>
  <si>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</si>
  <si>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</si>
  <si>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</si>
  <si>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</si>
  <si>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</si>
  <si>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</si>
  <si>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</si>
  <si>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</si>
  <si>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</si>
  <si>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</si>
  <si>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</si>
  <si>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</si>
  <si>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</si>
  <si>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</si>
  <si>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</si>
  <si>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</si>
  <si>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</si>
  <si>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</si>
  <si>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</si>
  <si>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</si>
  <si>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</si>
  <si>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</si>
  <si>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</si>
  <si>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</si>
  <si>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</si>
  <si>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</si>
  <si>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</si>
  <si>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</si>
  <si>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</si>
  <si>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</si>
  <si>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</si>
  <si>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</si>
  <si>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</si>
  <si>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</si>
  <si>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</si>
  <si>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</si>
  <si>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</si>
  <si>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</si>
  <si>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</si>
  <si>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</si>
  <si>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</si>
  <si>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</si>
  <si>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</si>
  <si>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</si>
  <si>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</si>
  <si>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</si>
  <si>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</si>
  <si>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</si>
  <si>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</si>
  <si>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</si>
  <si>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</si>
  <si>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</si>
  <si>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</si>
  <si>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</si>
  <si>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</si>
  <si>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</si>
  <si>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</si>
  <si>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</si>
  <si>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</si>
  <si>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</si>
  <si>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</si>
  <si>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</si>
  <si>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</si>
  <si>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</si>
  <si>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</si>
  <si>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</si>
  <si>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</si>
  <si>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</si>
  <si>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</si>
  <si>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</si>
  <si>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</si>
  <si>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</si>
  <si>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</si>
  <si>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</si>
  <si>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</si>
  <si>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</si>
  <si>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</si>
  <si>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</si>
  <si>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</si>
  <si>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</si>
  <si>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</si>
  <si>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</si>
  <si>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</si>
  <si>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</si>
  <si>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</si>
  <si>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</si>
  <si>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</si>
  <si>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</si>
  <si>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</si>
  <si>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</si>
  <si>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</si>
  <si>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</si>
  <si>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</si>
  <si>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</si>
  <si>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</si>
  <si>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</si>
  <si>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</si>
  <si>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</si>
  <si>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</si>
  <si>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</si>
  <si>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</si>
  <si>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</si>
  <si>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</si>
  <si>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</si>
  <si>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</si>
  <si>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</si>
  <si>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</si>
  <si>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</si>
  <si>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</si>
  <si>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</si>
  <si>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</si>
  <si>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</si>
  <si>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</si>
  <si>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</si>
  <si>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</si>
  <si>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</si>
  <si>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</si>
  <si>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</si>
  <si>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</si>
  <si>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</si>
  <si>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</si>
  <si>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</si>
  <si>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</si>
  <si>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</si>
  <si>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</si>
  <si>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</si>
  <si>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</si>
  <si>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</si>
  <si>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</si>
  <si>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</si>
  <si>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</si>
  <si>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</si>
  <si>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</si>
  <si>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</si>
  <si>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</si>
  <si>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</si>
  <si>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</si>
  <si>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</si>
  <si>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</si>
  <si>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</si>
  <si>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</si>
  <si>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</si>
  <si>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</si>
  <si>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</si>
  <si>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</si>
  <si>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</si>
  <si>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</si>
  <si>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</si>
  <si>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</si>
  <si>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</si>
  <si>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</si>
  <si>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</si>
  <si>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</si>
  <si>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</si>
  <si>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</si>
  <si>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</si>
  <si>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</si>
  <si>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</si>
  <si>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</si>
  <si>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</si>
  <si>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</si>
  <si>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</si>
  <si>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</si>
  <si>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</si>
  <si>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</si>
  <si>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</si>
  <si>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</si>
  <si>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</si>
  <si>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</si>
  <si>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</si>
  <si>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</si>
  <si>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</si>
  <si>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</si>
  <si>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</si>
  <si>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</si>
  <si>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</si>
  <si>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</si>
  <si>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</si>
  <si>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</si>
  <si>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</si>
  <si>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</si>
  <si>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</si>
  <si>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</si>
  <si>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</si>
  <si>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</si>
  <si>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</si>
  <si>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</si>
  <si>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</si>
  <si>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</si>
  <si>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</si>
  <si>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</si>
  <si>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</si>
  <si>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</si>
  <si>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</si>
  <si>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</si>
  <si>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</si>
  <si>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</si>
  <si>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</si>
  <si>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</si>
  <si>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</si>
  <si>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</si>
  <si>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</si>
  <si>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</si>
  <si>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</si>
  <si>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</si>
  <si>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</si>
  <si>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</si>
  <si>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</si>
  <si>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</si>
  <si>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</si>
  <si>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</si>
  <si>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</si>
  <si>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</si>
  <si>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</si>
  <si>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</si>
  <si>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</si>
  <si>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</si>
  <si>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</si>
  <si>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</si>
  <si>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</si>
  <si>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</si>
  <si>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</si>
  <si>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</si>
  <si>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</si>
  <si>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</si>
  <si>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</si>
  <si>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</si>
  <si>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</si>
  <si>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</si>
  <si>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</si>
  <si>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</si>
  <si>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</si>
  <si>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</si>
  <si>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</si>
  <si>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</si>
  <si>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</si>
  <si>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</si>
  <si>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</si>
  <si>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</si>
  <si>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</si>
  <si>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</si>
  <si>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</si>
  <si>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</si>
  <si>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</si>
  <si>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</si>
  <si>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</si>
  <si>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</si>
  <si>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</si>
  <si>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</si>
  <si>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</si>
  <si>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</si>
  <si>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</si>
  <si>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</si>
  <si>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</si>
  <si>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</si>
  <si>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</si>
  <si>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</si>
  <si>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</si>
  <si>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</si>
  <si>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</si>
  <si>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</si>
  <si>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</si>
  <si>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</si>
  <si>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</si>
  <si>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</si>
  <si>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</si>
  <si>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</si>
  <si>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</si>
  <si>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</si>
  <si>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</si>
  <si>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</si>
  <si>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</si>
  <si>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</si>
  <si>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</si>
  <si>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</si>
  <si>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</si>
  <si>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</si>
  <si>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</si>
  <si>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</si>
  <si>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</si>
  <si>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</si>
  <si>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</si>
  <si>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</si>
  <si>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</si>
  <si>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</si>
  <si>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</si>
  <si>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</si>
  <si>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</si>
  <si>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</si>
  <si>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</si>
  <si>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</si>
  <si>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</si>
  <si>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</si>
  <si>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</si>
  <si>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</si>
  <si>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</si>
  <si>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</si>
  <si>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</si>
  <si>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</si>
  <si>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</si>
  <si>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</si>
  <si>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</si>
  <si>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</si>
  <si>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</si>
  <si>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</si>
  <si>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</si>
  <si>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</si>
  <si>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</si>
  <si>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</si>
  <si>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</si>
  <si>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</si>
  <si>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</si>
  <si>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</si>
  <si>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</si>
  <si>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</si>
  <si>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</si>
  <si>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</si>
  <si>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</si>
  <si>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</si>
  <si>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</si>
  <si>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</si>
  <si>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</si>
  <si>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</si>
  <si>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</si>
  <si>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</si>
  <si>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</si>
  <si>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</si>
  <si>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</si>
  <si>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</si>
  <si>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</si>
  <si>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</si>
  <si>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</si>
  <si>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</si>
  <si>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</si>
  <si>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</si>
  <si>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</si>
  <si>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</si>
  <si>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</si>
  <si>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</si>
  <si>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</si>
  <si>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</si>
  <si>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</si>
  <si>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</si>
  <si>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</si>
  <si>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</si>
  <si>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</si>
  <si>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</si>
  <si>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</si>
  <si>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</si>
  <si>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</si>
  <si>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</si>
  <si>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</si>
  <si>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</si>
  <si>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</si>
  <si>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</si>
  <si>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</si>
  <si>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</si>
  <si>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</si>
  <si>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</si>
  <si>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</si>
  <si>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</si>
  <si>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</si>
  <si>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</si>
  <si>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</si>
  <si>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</si>
  <si>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</si>
  <si>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</si>
  <si>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</si>
  <si>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</si>
  <si>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</si>
  <si>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</si>
  <si>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</si>
  <si>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</si>
  <si>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</si>
  <si>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</si>
  <si>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</si>
  <si>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</si>
  <si>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</si>
  <si>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</si>
  <si>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</si>
  <si>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</si>
  <si>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</si>
  <si>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</si>
  <si>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</si>
  <si>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</si>
  <si>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</si>
  <si>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</si>
  <si>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</si>
  <si>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</si>
  <si>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</si>
  <si>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</si>
  <si>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</si>
  <si>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</si>
  <si>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</si>
  <si>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</si>
  <si>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</si>
  <si>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</si>
  <si>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</si>
  <si>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</si>
  <si>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</si>
  <si>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</si>
  <si>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</si>
  <si>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</si>
  <si>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</si>
  <si>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</si>
  <si>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</si>
  <si>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</si>
  <si>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</si>
  <si>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</si>
  <si>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</si>
  <si>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</si>
  <si>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</si>
  <si>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</si>
  <si>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</si>
  <si>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</si>
  <si>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</si>
  <si>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</si>
  <si>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</si>
  <si>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</si>
  <si>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</si>
  <si>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</si>
  <si>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</si>
  <si>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</si>
  <si>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</si>
  <si>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</si>
  <si>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</si>
  <si>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</si>
  <si>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</si>
  <si>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</si>
  <si>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</si>
  <si>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</si>
  <si>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</si>
  <si>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</si>
  <si>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</si>
  <si>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</si>
  <si>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</si>
  <si>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</si>
  <si>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</si>
  <si>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</si>
  <si>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</si>
  <si>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</si>
  <si>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</si>
  <si>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</si>
  <si>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</si>
  <si>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</si>
  <si>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</si>
  <si>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</si>
  <si>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</si>
  <si>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</si>
  <si>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</si>
  <si>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</si>
  <si>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</si>
  <si>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</si>
  <si>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</si>
  <si>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</si>
  <si>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</si>
  <si>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</si>
  <si>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</si>
  <si>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</si>
  <si>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</si>
  <si>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</si>
  <si>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</si>
  <si>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</si>
  <si>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</si>
  <si>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</si>
  <si>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</si>
  <si>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</si>
  <si>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</si>
  <si>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</si>
  <si>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</si>
  <si>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</si>
  <si>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</si>
  <si>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</si>
  <si>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</si>
  <si>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</si>
  <si>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</si>
  <si>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</si>
  <si>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</si>
  <si>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</si>
  <si>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</si>
  <si>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</si>
  <si>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</si>
  <si>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</si>
  <si>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</si>
  <si>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</si>
  <si>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</si>
  <si>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</si>
  <si>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</si>
  <si>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</si>
  <si>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</si>
  <si>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</si>
  <si>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</si>
  <si>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</si>
  <si>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</si>
  <si>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</si>
  <si>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</si>
  <si>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</si>
  <si>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</si>
  <si>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</si>
  <si>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</si>
  <si>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</si>
  <si>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</si>
  <si>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</si>
  <si>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</si>
  <si>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</si>
  <si>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</si>
  <si>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</si>
  <si>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</si>
  <si>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</si>
  <si>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</si>
  <si>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</si>
  <si>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</si>
  <si>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</si>
  <si>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</si>
  <si>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</si>
  <si>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</si>
  <si>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</si>
  <si>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</si>
  <si>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</si>
  <si>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</si>
  <si>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</si>
  <si>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</si>
  <si>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</si>
  <si>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</si>
  <si>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</si>
  <si>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</si>
  <si>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</si>
  <si>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</si>
  <si>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</si>
  <si>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</si>
  <si>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</si>
  <si>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</si>
  <si>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</si>
  <si>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</si>
  <si>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</si>
  <si>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</si>
  <si>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</si>
  <si>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</si>
  <si>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</si>
  <si>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</si>
  <si>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</si>
  <si>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</si>
  <si>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</si>
  <si>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</si>
  <si>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</si>
  <si>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</si>
  <si>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</si>
  <si>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</si>
  <si>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</si>
  <si>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</si>
  <si>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</si>
  <si>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</si>
  <si>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</si>
  <si>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</si>
  <si>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</si>
  <si>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</si>
  <si>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</si>
  <si>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</si>
  <si>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</si>
  <si>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</si>
  <si>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</si>
  <si>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</si>
  <si>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</si>
  <si>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</si>
  <si>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</si>
  <si>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</si>
  <si>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</si>
  <si>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</si>
  <si>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</si>
  <si>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</si>
  <si>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</si>
  <si>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</si>
  <si>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</si>
  <si>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</si>
  <si>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</si>
  <si>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</si>
  <si>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</si>
  <si>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</si>
  <si>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</si>
  <si>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</si>
  <si>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</si>
  <si>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</si>
  <si>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</si>
  <si>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</si>
  <si>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</si>
  <si>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</si>
  <si>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</si>
  <si>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</si>
  <si>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</si>
  <si>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</si>
  <si>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</si>
  <si>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</si>
  <si>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</si>
  <si>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</si>
  <si>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</si>
  <si>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</si>
  <si>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</si>
  <si>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</si>
  <si>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</si>
  <si>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</si>
  <si>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</si>
  <si>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</si>
  <si>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</si>
  <si>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</si>
  <si>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</si>
  <si>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</si>
  <si>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</si>
  <si>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</si>
  <si>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</si>
  <si>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</si>
  <si>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</si>
  <si>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</si>
  <si>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</si>
  <si>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</si>
  <si>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</si>
  <si>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</si>
  <si>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</si>
  <si>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</si>
  <si>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</si>
  <si>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</si>
  <si>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</si>
  <si>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</si>
  <si>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</si>
  <si>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</si>
  <si>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</si>
  <si>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</si>
  <si>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</si>
  <si>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</si>
  <si>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</si>
  <si>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</si>
  <si>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</si>
  <si>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</si>
  <si>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</si>
  <si>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</si>
  <si>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</si>
  <si>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</si>
  <si>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</si>
  <si>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</si>
  <si>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</si>
  <si>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</si>
  <si>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</si>
  <si>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</si>
  <si>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</si>
  <si>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</si>
  <si>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</si>
  <si>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</si>
  <si>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</si>
  <si>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</si>
  <si>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</si>
  <si>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</si>
  <si>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</si>
  <si>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</si>
  <si>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</si>
  <si>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</si>
  <si>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</si>
  <si>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</si>
  <si>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</si>
  <si>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</si>
  <si>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</si>
  <si>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</si>
  <si>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</si>
  <si>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</si>
  <si>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</si>
  <si>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</si>
  <si>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</si>
  <si>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</si>
  <si>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</si>
  <si>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</si>
  <si>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</si>
  <si>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</si>
  <si>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</si>
  <si>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</si>
  <si>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</si>
  <si>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</si>
  <si>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</si>
  <si>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</si>
  <si>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</si>
  <si>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</si>
  <si>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</si>
  <si>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</si>
  <si>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</si>
  <si>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</si>
  <si>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</si>
  <si>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</si>
  <si>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</si>
  <si>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</si>
  <si>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</si>
  <si>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</si>
  <si>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</si>
  <si>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</si>
  <si>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</si>
  <si>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</si>
  <si>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</si>
  <si>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</si>
  <si>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</si>
  <si>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</si>
  <si>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</si>
  <si>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</si>
  <si>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</si>
  <si>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</si>
  <si>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</si>
  <si>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</si>
  <si>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</si>
  <si>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</si>
  <si>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</si>
  <si>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</si>
  <si>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</si>
  <si>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</si>
  <si>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</si>
  <si>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</si>
  <si>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</si>
  <si>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</si>
  <si>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</si>
  <si>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</si>
  <si>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</si>
  <si>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</si>
  <si>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</si>
  <si>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</si>
  <si>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</si>
  <si>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</si>
  <si>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</si>
  <si>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</si>
  <si>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</si>
  <si>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</si>
  <si>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</si>
  <si>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</si>
  <si>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</si>
  <si>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</si>
  <si>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</si>
  <si>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</si>
  <si>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</si>
  <si>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</si>
  <si>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</si>
  <si>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</si>
  <si>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</si>
  <si>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</si>
  <si>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</si>
  <si>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</si>
  <si>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</si>
  <si>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</si>
  <si>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</si>
  <si>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</si>
  <si>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</si>
  <si>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</si>
  <si>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</si>
  <si>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</si>
  <si>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</si>
  <si>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</si>
  <si>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</si>
  <si>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</si>
  <si>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</si>
  <si>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</si>
  <si>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</si>
  <si>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</si>
  <si>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</si>
  <si>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</si>
  <si>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</si>
  <si>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</si>
  <si>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</si>
  <si>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</si>
  <si>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</si>
  <si>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</si>
  <si>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</si>
  <si>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</si>
  <si>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</si>
  <si>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</si>
  <si>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</si>
  <si>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</si>
  <si>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</si>
  <si>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</si>
  <si>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</si>
  <si>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</si>
  <si>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</si>
  <si>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</si>
  <si>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</si>
  <si>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</si>
  <si>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</si>
  <si>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</si>
  <si>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</si>
  <si>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</si>
  <si>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</si>
  <si>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</si>
  <si>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</si>
  <si>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</si>
  <si>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</si>
  <si>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</si>
  <si>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</si>
  <si>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</si>
  <si>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</si>
  <si>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</si>
  <si>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</si>
  <si>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</si>
  <si>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</si>
  <si>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</si>
  <si>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</si>
  <si>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</si>
  <si>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</si>
  <si>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</si>
  <si>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</si>
  <si>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</si>
  <si>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</si>
  <si>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</si>
  <si>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</si>
  <si>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</si>
  <si>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</si>
  <si>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</si>
  <si>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</si>
  <si>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</si>
  <si>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</si>
  <si>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</si>
  <si>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</si>
  <si>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</si>
  <si>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</si>
  <si>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</si>
  <si>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</si>
  <si>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</si>
  <si>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</si>
  <si>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</si>
  <si>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</si>
  <si>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</si>
  <si>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</si>
  <si>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</si>
  <si>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</si>
  <si>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</si>
  <si>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</si>
  <si>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</si>
  <si>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</si>
  <si>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</si>
  <si>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</si>
  <si>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</si>
  <si>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</si>
  <si>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</si>
  <si>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</si>
  <si>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</si>
  <si>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</si>
  <si>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</si>
  <si>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</si>
  <si>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</si>
  <si>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</si>
  <si>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</si>
  <si>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</si>
  <si>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</si>
  <si>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</si>
  <si>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</si>
  <si>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</si>
  <si>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</si>
  <si>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</si>
  <si>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</si>
  <si>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</si>
  <si>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</si>
  <si>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</si>
  <si>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</si>
  <si>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</si>
  <si>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</si>
  <si>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</si>
  <si>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</si>
  <si>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</si>
  <si>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</si>
  <si>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</si>
  <si>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</si>
  <si>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</si>
  <si>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</si>
  <si>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</si>
  <si>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</si>
  <si>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</si>
  <si>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</si>
  <si>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</si>
  <si>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</si>
  <si>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</si>
  <si>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</si>
  <si>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</si>
  <si>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</si>
  <si>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</si>
  <si>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</si>
  <si>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</si>
  <si>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</si>
  <si>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</si>
  <si>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</si>
  <si>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</si>
  <si>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</si>
  <si>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</si>
  <si>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</si>
  <si>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</si>
  <si>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</si>
  <si>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</si>
  <si>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</si>
  <si>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</si>
  <si>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</si>
  <si>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</si>
  <si>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</si>
  <si>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</si>
  <si>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</si>
  <si>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</si>
  <si>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</si>
  <si>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</si>
  <si>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</si>
  <si>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</si>
  <si>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</si>
  <si>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</si>
  <si>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</si>
  <si>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</si>
  <si>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</si>
  <si>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</si>
  <si>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</si>
  <si>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</si>
  <si>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</si>
  <si>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</si>
  <si>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</si>
  <si>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</si>
  <si>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</si>
  <si>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</si>
  <si>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</si>
  <si>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</si>
  <si>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</si>
  <si>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</si>
  <si>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</si>
  <si>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</si>
  <si>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</si>
  <si>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</si>
  <si>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</si>
  <si>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</si>
  <si>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</si>
  <si>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</si>
  <si>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</si>
  <si>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</si>
  <si>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</si>
  <si>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</si>
  <si>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</si>
  <si>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</si>
  <si>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</si>
  <si>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</si>
  <si>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</si>
  <si>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</si>
  <si>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</si>
  <si>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</si>
  <si>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</si>
  <si>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</si>
  <si>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</si>
  <si>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</si>
  <si>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</si>
  <si>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</si>
  <si>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</si>
  <si>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</si>
  <si>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</si>
  <si>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</si>
  <si>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</si>
  <si>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</si>
  <si>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</si>
  <si>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</si>
  <si>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</si>
  <si>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</si>
  <si>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</si>
  <si>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</si>
  <si>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</si>
  <si>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</si>
  <si>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</si>
  <si>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</si>
  <si>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</si>
  <si>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</si>
  <si>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</si>
  <si>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</si>
  <si>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</si>
  <si>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</si>
  <si>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</si>
  <si>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</si>
  <si>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</si>
  <si>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</si>
  <si>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</si>
  <si>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</si>
  <si>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</si>
  <si>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</si>
  <si>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</si>
  <si>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</si>
  <si>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</si>
  <si>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</si>
  <si>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</si>
  <si>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</si>
  <si>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</si>
  <si>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</si>
  <si>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</si>
  <si>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</si>
  <si>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</si>
  <si>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</si>
  <si>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</si>
  <si>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</si>
  <si>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</si>
  <si>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</si>
  <si>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</si>
  <si>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</si>
  <si>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</si>
  <si>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</si>
  <si>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</si>
  <si>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</si>
  <si>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</si>
  <si>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</si>
  <si>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</si>
  <si>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</si>
  <si>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</si>
  <si>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</si>
  <si>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</si>
  <si>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</si>
  <si>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</si>
  <si>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</si>
  <si>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</si>
  <si>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</si>
  <si>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</si>
  <si>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</si>
  <si>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</si>
  <si>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</si>
  <si>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</si>
  <si>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</si>
  <si>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</si>
  <si>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</si>
  <si>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</si>
  <si>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</si>
  <si>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</si>
  <si>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</si>
  <si>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</si>
  <si>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</si>
  <si>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</si>
  <si>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</si>
  <si>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</si>
  <si>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</si>
  <si>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</si>
  <si>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</si>
  <si>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</si>
  <si>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</si>
  <si>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</si>
  <si>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</si>
  <si>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</si>
  <si>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</si>
  <si>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</si>
  <si>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</si>
  <si>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</si>
  <si>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</si>
  <si>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</si>
  <si>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</si>
  <si>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</si>
  <si>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</si>
  <si>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</si>
  <si>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</si>
  <si>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</si>
  <si>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</si>
  <si>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</si>
  <si>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</si>
  <si>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</si>
  <si>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</si>
  <si>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</si>
  <si>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</si>
  <si>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</si>
  <si>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</si>
  <si>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</si>
  <si>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</si>
  <si>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</si>
  <si>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</si>
  <si>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</si>
  <si>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</si>
  <si>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</si>
  <si>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</si>
  <si>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</si>
  <si>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</si>
  <si>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</si>
  <si>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</si>
  <si>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</si>
  <si>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</si>
  <si>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</si>
  <si>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</si>
  <si>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</si>
  <si>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</si>
  <si>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</si>
  <si>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</si>
  <si>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</si>
  <si>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</si>
  <si>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</si>
  <si>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</si>
  <si>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</si>
  <si>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</si>
  <si>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</si>
  <si>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</si>
  <si>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</si>
  <si>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</si>
  <si>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</si>
  <si>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</si>
  <si>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</si>
  <si>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</si>
  <si>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</si>
  <si>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</si>
  <si>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</si>
  <si>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</si>
  <si>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</si>
  <si>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</si>
  <si>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</si>
  <si>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</si>
  <si>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</si>
  <si>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</si>
  <si>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</si>
  <si>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</si>
  <si>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</si>
  <si>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</si>
  <si>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</si>
  <si>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</si>
  <si>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</si>
  <si>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</si>
  <si>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</si>
  <si>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</si>
  <si>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</si>
  <si>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</si>
  <si>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</si>
  <si>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</si>
  <si>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</si>
  <si>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</si>
  <si>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</si>
  <si>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</si>
  <si>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</si>
  <si>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</si>
  <si>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</si>
  <si>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</si>
  <si>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</si>
  <si>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</si>
  <si>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</si>
  <si>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</si>
  <si>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</si>
  <si>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</si>
  <si>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</si>
  <si>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</si>
  <si>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</si>
  <si>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</si>
  <si>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</si>
  <si>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</si>
  <si>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</si>
  <si>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</si>
  <si>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</si>
  <si>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</si>
  <si>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</si>
  <si>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</si>
  <si>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</si>
  <si>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</si>
  <si>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</si>
  <si>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</si>
  <si>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</si>
  <si>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</si>
  <si>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</si>
  <si>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</si>
  <si>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</si>
  <si>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</si>
  <si>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</si>
  <si>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</si>
  <si>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</si>
  <si>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</si>
  <si>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</si>
  <si>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</si>
  <si>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</si>
  <si>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</si>
  <si>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</si>
  <si>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</si>
  <si>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</si>
  <si>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</si>
  <si>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</si>
  <si>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</si>
  <si>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</si>
  <si>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</si>
  <si>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</si>
  <si>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</si>
  <si>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</si>
  <si>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</si>
  <si>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</si>
  <si>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</si>
  <si>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</si>
  <si>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</si>
  <si>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</si>
  <si>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</si>
  <si>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</si>
  <si>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</si>
  <si>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</si>
  <si>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</si>
  <si>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</si>
  <si>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</si>
  <si>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</si>
  <si>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</si>
  <si>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</si>
  <si>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</si>
  <si>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</si>
  <si>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</si>
  <si>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</si>
  <si>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</si>
  <si>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</si>
  <si>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</si>
  <si>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</si>
  <si>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</si>
  <si>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</si>
  <si>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</si>
  <si>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</si>
  <si>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</si>
  <si>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</si>
  <si>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</si>
  <si>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</si>
  <si>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</si>
  <si>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</si>
  <si>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</si>
  <si>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</si>
  <si>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</si>
  <si>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</si>
  <si>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</si>
  <si>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</si>
  <si>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</si>
  <si>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</si>
  <si>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</si>
  <si>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</si>
  <si>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</si>
  <si>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</si>
  <si>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</si>
  <si>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</si>
  <si>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</si>
  <si>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</si>
  <si>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</si>
  <si>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</si>
  <si>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</si>
  <si>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</si>
  <si>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</si>
  <si>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</si>
  <si>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</si>
  <si>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</si>
  <si>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</si>
  <si>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</si>
  <si>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</si>
  <si>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</si>
  <si>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</si>
  <si>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</si>
  <si>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</si>
  <si>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</si>
  <si>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</si>
  <si>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</si>
  <si>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</si>
  <si>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</si>
  <si>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</si>
  <si>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</si>
  <si>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</si>
  <si>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</si>
  <si>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</si>
  <si>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</si>
  <si>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</si>
  <si>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</si>
  <si>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</si>
  <si>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</si>
  <si>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</si>
  <si>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</si>
  <si>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</si>
  <si>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</si>
  <si>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</si>
  <si>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</si>
  <si>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</si>
  <si>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</si>
  <si>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</si>
  <si>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</si>
  <si>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</si>
  <si>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</si>
  <si>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</si>
  <si>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</si>
  <si>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</si>
  <si>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</si>
  <si>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</si>
  <si>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</si>
  <si>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</si>
  <si>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</si>
  <si>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</si>
  <si>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</si>
  <si>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</si>
  <si>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</si>
  <si>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</si>
  <si>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</si>
  <si>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</si>
  <si>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</si>
  <si>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</si>
  <si>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</si>
  <si>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</si>
  <si>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</si>
  <si>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</si>
  <si>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</si>
  <si>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</si>
  <si>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</si>
  <si>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</si>
  <si>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</si>
  <si>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</si>
  <si>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</si>
  <si>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</si>
  <si>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</si>
  <si>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</si>
  <si>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</si>
  <si>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</si>
  <si>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</si>
  <si>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</si>
  <si>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</si>
  <si>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</si>
  <si>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</si>
  <si>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</si>
  <si>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</si>
  <si>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</si>
  <si>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</si>
  <si>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</si>
  <si>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</si>
  <si>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</si>
  <si>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</si>
  <si>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</si>
  <si>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</si>
  <si>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</si>
  <si>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</si>
  <si>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</si>
  <si>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</si>
  <si>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</si>
  <si>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</si>
  <si>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</si>
  <si>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</si>
  <si>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</si>
  <si>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</si>
  <si>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</si>
  <si>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</si>
  <si>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</si>
  <si>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</si>
  <si>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</si>
  <si>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</si>
  <si>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</si>
  <si>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</si>
  <si>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</si>
  <si>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</si>
  <si>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</si>
  <si>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</si>
  <si>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</si>
  <si>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</si>
  <si>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</si>
  <si>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</si>
  <si>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</si>
  <si>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</si>
  <si>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</si>
  <si>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</si>
  <si>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</si>
  <si>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</si>
  <si>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</si>
  <si>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</si>
  <si>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</si>
  <si>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</si>
  <si>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</si>
  <si>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</si>
  <si>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</si>
  <si>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</si>
  <si>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</si>
  <si>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</si>
  <si>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</si>
  <si>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</si>
  <si>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</si>
  <si>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</si>
  <si>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</si>
  <si>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</si>
  <si>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</si>
  <si>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</si>
  <si>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</si>
  <si>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</si>
  <si>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</si>
  <si>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</si>
  <si>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</si>
  <si>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</si>
  <si>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</si>
  <si>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</si>
  <si>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</si>
  <si>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</si>
  <si>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</si>
  <si>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</si>
  <si>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</si>
  <si>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</si>
  <si>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</si>
  <si>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</si>
  <si>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</si>
  <si>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</si>
  <si>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</si>
  <si>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</si>
  <si>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</si>
  <si>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</si>
  <si>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</si>
  <si>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</si>
  <si>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</si>
  <si>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</si>
  <si>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</si>
  <si>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</si>
  <si>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</si>
  <si>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</si>
  <si>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</si>
  <si>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</si>
  <si>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</si>
  <si>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</si>
  <si>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</si>
  <si>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</si>
  <si>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</si>
  <si>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</si>
  <si>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</si>
  <si>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</si>
  <si>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</si>
  <si>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</si>
  <si>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</si>
  <si>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</si>
  <si>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</si>
  <si>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</si>
  <si>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</si>
  <si>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</si>
  <si>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</si>
  <si>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</si>
  <si>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</si>
  <si>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</si>
  <si>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</si>
  <si>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</si>
  <si>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</si>
  <si>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</si>
  <si>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</si>
  <si>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</si>
  <si>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</si>
  <si>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</si>
  <si>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</si>
  <si>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</si>
  <si>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</si>
  <si>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</si>
  <si>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</si>
  <si>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</si>
  <si>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</si>
  <si>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</si>
  <si>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</si>
  <si>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</si>
  <si>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</si>
  <si>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</si>
  <si>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</si>
  <si>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</si>
  <si>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</si>
  <si>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</si>
  <si>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</si>
  <si>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</si>
  <si>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</si>
  <si>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</si>
  <si>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</si>
  <si>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</si>
  <si>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</si>
  <si>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</si>
  <si>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</si>
  <si>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</si>
  <si>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</si>
  <si>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</si>
  <si>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</si>
  <si>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</si>
  <si>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</si>
  <si>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</si>
  <si>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</si>
  <si>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</si>
  <si>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</si>
  <si>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</si>
  <si>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</si>
  <si>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</si>
  <si>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</si>
  <si>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</si>
  <si>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</si>
  <si>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</si>
  <si>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</si>
  <si>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</si>
  <si>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</si>
  <si>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</si>
  <si>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</si>
  <si>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</si>
  <si>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</si>
  <si>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</si>
  <si>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</si>
  <si>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</si>
  <si>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</si>
  <si>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</si>
  <si>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</si>
  <si>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</si>
  <si>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</si>
  <si>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</si>
  <si>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</si>
  <si>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</si>
  <si>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</si>
  <si>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</si>
  <si>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</si>
  <si>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</si>
  <si>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</si>
  <si>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</si>
  <si>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</si>
  <si>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</si>
  <si>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</si>
  <si>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</si>
  <si>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</si>
  <si>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</si>
  <si>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</si>
  <si>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</si>
  <si>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</si>
  <si>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</si>
  <si>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</si>
  <si>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</si>
  <si>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</si>
  <si>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</si>
  <si>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</si>
  <si>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</si>
  <si>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</si>
  <si>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</si>
  <si>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</si>
  <si>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</si>
  <si>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</si>
  <si>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</si>
  <si>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</si>
  <si>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</si>
  <si>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</si>
  <si>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</si>
  <si>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</si>
  <si>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</si>
  <si>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</si>
  <si>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</si>
  <si>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</si>
  <si>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</si>
  <si>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</si>
  <si>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</si>
  <si>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</si>
  <si>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</si>
  <si>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</si>
  <si>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</si>
  <si>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</si>
  <si>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</si>
  <si>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</si>
  <si>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</si>
  <si>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</si>
  <si>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</si>
  <si>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</si>
  <si>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</si>
  <si>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</si>
  <si>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</si>
  <si>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</si>
  <si>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</si>
  <si>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</si>
  <si>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</si>
  <si>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</si>
  <si>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</si>
  <si>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</si>
  <si>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</si>
  <si>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</si>
  <si>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</si>
  <si>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</si>
  <si>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</si>
  <si>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</si>
  <si>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</si>
  <si>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</si>
  <si>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</si>
  <si>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</si>
  <si>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</si>
  <si>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</si>
  <si>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</si>
  <si>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</si>
  <si>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</si>
  <si>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</si>
  <si>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</si>
  <si>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</si>
  <si>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</si>
  <si>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</si>
  <si>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</si>
  <si>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</si>
  <si>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</si>
  <si>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</si>
  <si>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</si>
  <si>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</si>
  <si>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</si>
  <si>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</si>
  <si>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</si>
  <si>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</si>
  <si>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</si>
  <si>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</si>
  <si>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</si>
  <si>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</si>
  <si>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</si>
  <si>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</si>
  <si>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</si>
  <si>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</si>
  <si>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</si>
  <si>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</si>
  <si>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</si>
  <si>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</si>
  <si>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</si>
  <si>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</si>
  <si>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</si>
  <si>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</si>
  <si>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</si>
  <si>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</si>
  <si>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</si>
  <si>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</si>
  <si>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</si>
  <si>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</si>
  <si>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</si>
  <si>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</si>
  <si>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</si>
  <si>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</si>
  <si>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</si>
  <si>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</si>
  <si>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</si>
  <si>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</si>
  <si>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</si>
  <si>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</si>
  <si>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</si>
  <si>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</si>
  <si>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</si>
  <si>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</si>
  <si>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</si>
  <si>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</si>
  <si>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</si>
  <si>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</si>
  <si>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</si>
  <si>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</si>
  <si>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</si>
  <si>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</si>
  <si>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</si>
  <si>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</si>
  <si>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</si>
  <si>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</si>
  <si>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</si>
  <si>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</si>
  <si>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</si>
  <si>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</si>
  <si>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</si>
  <si>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</si>
  <si>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</si>
  <si>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</si>
  <si>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</si>
  <si>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</si>
  <si>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</si>
  <si>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</si>
  <si>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</si>
  <si>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</si>
  <si>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</si>
  <si>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</si>
  <si>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</si>
  <si>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</si>
  <si>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</si>
  <si>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</si>
  <si>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</si>
  <si>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</si>
  <si>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</si>
  <si>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</si>
  <si>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</si>
  <si>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</si>
  <si>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</si>
  <si>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</si>
  <si>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</si>
  <si>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</si>
  <si>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</si>
  <si>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</si>
  <si>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</si>
  <si>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</si>
  <si>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</si>
  <si>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</si>
  <si>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</si>
  <si>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</si>
  <si>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</si>
  <si>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</si>
  <si>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</si>
  <si>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</si>
  <si>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</si>
  <si>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</si>
  <si>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</si>
  <si>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</si>
  <si>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</si>
  <si>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</si>
  <si>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</si>
  <si>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</si>
  <si>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</si>
  <si>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</si>
  <si>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</si>
  <si>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</si>
  <si>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</si>
  <si>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</si>
  <si>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</si>
  <si>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</si>
  <si>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</si>
  <si>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</si>
  <si>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</si>
  <si>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</si>
  <si>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</si>
  <si>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</si>
  <si>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</si>
  <si>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</si>
  <si>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</si>
  <si>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</si>
  <si>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</si>
  <si>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</si>
  <si>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</si>
  <si>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</si>
  <si>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</si>
  <si>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</si>
  <si>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</si>
  <si>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</si>
  <si>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</si>
  <si>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</si>
  <si>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</si>
  <si>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</si>
  <si>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</si>
  <si>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</si>
  <si>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</si>
  <si>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</si>
  <si>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</si>
  <si>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</si>
  <si>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</si>
  <si>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</si>
  <si>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</si>
  <si>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</si>
  <si>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</si>
  <si>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</si>
  <si>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</si>
  <si>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</si>
  <si>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</si>
  <si>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</si>
  <si>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</si>
  <si>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</si>
  <si>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</si>
  <si>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</si>
  <si>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</si>
  <si>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</si>
  <si>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</si>
  <si>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</si>
  <si>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</si>
  <si>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</si>
  <si>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</si>
  <si>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</si>
  <si>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</si>
  <si>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</si>
  <si>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</si>
  <si>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</si>
  <si>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</si>
  <si>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</si>
  <si>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</si>
  <si>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</si>
  <si>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</si>
  <si>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</si>
  <si>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</si>
  <si>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</si>
  <si>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</si>
  <si>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</si>
  <si>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</si>
  <si>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</si>
  <si>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</si>
  <si>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</si>
  <si>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</si>
  <si>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</si>
  <si>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</si>
  <si>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</si>
  <si>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</si>
  <si>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</si>
  <si>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</si>
  <si>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</si>
  <si>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</si>
  <si>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</si>
  <si>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</si>
  <si>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</si>
  <si>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</si>
  <si>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</si>
  <si>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</si>
  <si>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</si>
  <si>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</si>
  <si>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</si>
  <si>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</si>
  <si>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</si>
  <si>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</si>
  <si>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</si>
  <si>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</si>
  <si>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</si>
  <si>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</si>
  <si>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</si>
  <si>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</si>
  <si>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</si>
  <si>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</si>
  <si>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</si>
  <si>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</si>
  <si>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</si>
  <si>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</si>
  <si>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</si>
  <si>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</si>
  <si>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</si>
  <si>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</si>
  <si>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</si>
  <si>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</si>
  <si>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</si>
  <si>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</si>
  <si>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</si>
  <si>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</si>
  <si>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</si>
  <si>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</si>
  <si>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</si>
  <si>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</si>
  <si>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</si>
  <si>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</si>
  <si>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</si>
  <si>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</si>
  <si>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</si>
  <si>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</si>
  <si>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</si>
  <si>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</si>
  <si>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</si>
  <si>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</si>
  <si>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</si>
  <si>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</si>
  <si>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</si>
  <si>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</si>
  <si>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</si>
  <si>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</si>
  <si>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</si>
  <si>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</si>
  <si>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</si>
  <si>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</si>
  <si>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</si>
  <si>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</si>
  <si>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</si>
  <si>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</si>
  <si>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</si>
  <si>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</si>
  <si>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</si>
  <si>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</si>
  <si>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</si>
  <si>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</si>
  <si>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</si>
  <si>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</si>
  <si>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</si>
  <si>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</si>
  <si>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</si>
  <si>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</si>
  <si>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</si>
  <si>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</si>
  <si>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</si>
  <si>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</si>
  <si>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</si>
  <si>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</si>
  <si>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</si>
  <si>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</si>
  <si>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</si>
  <si>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</si>
  <si>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</si>
  <si>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</si>
  <si>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</si>
  <si>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</si>
  <si>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</si>
  <si>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</si>
  <si>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</si>
  <si>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</si>
  <si>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</si>
  <si>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</si>
  <si>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</si>
  <si>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</si>
  <si>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</si>
  <si>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</si>
  <si>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</si>
  <si>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</si>
  <si>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</si>
  <si>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</si>
  <si>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</si>
  <si>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</si>
  <si>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</si>
  <si>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</si>
  <si>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</si>
  <si>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</si>
  <si>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</si>
  <si>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</si>
  <si>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</si>
  <si>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</si>
  <si>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</si>
  <si>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</si>
  <si>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</si>
  <si>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</si>
  <si>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</si>
  <si>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</si>
  <si>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</si>
  <si>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</si>
  <si>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</si>
  <si>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</si>
  <si>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</si>
  <si>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</si>
  <si>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</si>
  <si>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</si>
  <si>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</si>
  <si>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</si>
  <si>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</si>
  <si>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</si>
  <si>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</si>
  <si>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</si>
  <si>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</si>
  <si>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</si>
  <si>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</si>
  <si>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</si>
  <si>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</si>
  <si>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</si>
  <si>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</si>
  <si>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</si>
  <si>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</si>
  <si>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</si>
  <si>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</si>
  <si>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</si>
  <si>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</si>
  <si>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</si>
  <si>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</si>
  <si>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</si>
  <si>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</si>
  <si>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</si>
  <si>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</si>
  <si>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</si>
  <si>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</si>
  <si>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</si>
  <si>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</si>
  <si>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</si>
  <si>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</si>
  <si>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</si>
  <si>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</si>
  <si>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</si>
  <si>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</si>
  <si>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</si>
  <si>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</si>
  <si>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</si>
  <si>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</si>
  <si>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</si>
  <si>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</si>
  <si>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</si>
  <si>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</si>
  <si>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</si>
  <si>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</si>
  <si>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</si>
  <si>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</si>
  <si>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</si>
  <si>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</si>
  <si>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</si>
  <si>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</si>
  <si>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</si>
  <si>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</si>
  <si>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</si>
  <si>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</si>
  <si>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</si>
  <si>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</si>
  <si>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</si>
  <si>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</si>
  <si>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</si>
  <si>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</si>
  <si>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</si>
  <si>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</si>
  <si>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</si>
  <si>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</si>
  <si>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</si>
  <si>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</si>
  <si>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</si>
  <si>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</si>
  <si>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</si>
  <si>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</si>
  <si>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</si>
  <si>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</si>
  <si>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</si>
  <si>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</si>
  <si>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</si>
  <si>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</si>
  <si>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</si>
  <si>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</si>
  <si>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</si>
  <si>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</si>
  <si>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</si>
  <si>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</si>
  <si>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</si>
  <si>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</si>
  <si>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</si>
  <si>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</si>
  <si>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</si>
  <si>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</si>
  <si>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</si>
  <si>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</si>
  <si>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</si>
  <si>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</si>
  <si>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</si>
  <si>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</si>
  <si>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</si>
  <si>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</si>
  <si>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</si>
  <si>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</si>
  <si>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</si>
  <si>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</si>
  <si>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</si>
  <si>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</si>
  <si>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</si>
  <si>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</si>
  <si>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</si>
  <si>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</si>
  <si>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</si>
  <si>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</si>
  <si>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</si>
  <si>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</si>
  <si>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</si>
  <si>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</si>
  <si>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</si>
  <si>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</si>
  <si>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</si>
  <si>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</si>
  <si>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</si>
  <si>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</si>
  <si>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</si>
  <si>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</si>
  <si>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</si>
  <si>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</si>
  <si>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</si>
  <si>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</si>
  <si>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</si>
  <si>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</si>
  <si>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</si>
  <si>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</si>
  <si>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</si>
  <si>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</si>
  <si>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</si>
  <si>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</si>
  <si>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</si>
  <si>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</si>
  <si>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</si>
  <si>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</si>
  <si>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</si>
  <si>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</si>
  <si>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</si>
  <si>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</si>
  <si>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</si>
  <si>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</si>
  <si>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</si>
  <si>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</si>
  <si>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</si>
  <si>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</si>
  <si>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</si>
  <si>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</si>
  <si>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</si>
  <si>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</si>
  <si>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</si>
  <si>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</si>
  <si>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</si>
  <si>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</si>
  <si>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</si>
  <si>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</si>
  <si>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</si>
  <si>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</si>
  <si>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</si>
  <si>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</si>
  <si>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</si>
  <si>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</si>
  <si>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</si>
  <si>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</si>
  <si>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</si>
  <si>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</si>
  <si>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</si>
  <si>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</si>
  <si>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</si>
  <si>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</si>
  <si>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</si>
  <si>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</si>
  <si>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</si>
  <si>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</si>
  <si>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</si>
  <si>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</si>
  <si>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</si>
  <si>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</si>
  <si>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</si>
  <si>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</si>
  <si>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</si>
  <si>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</si>
  <si>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</si>
  <si>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</si>
  <si>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</si>
  <si>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</si>
  <si>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</si>
  <si>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</si>
  <si>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</si>
  <si>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</si>
  <si>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</si>
  <si>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</si>
  <si>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</si>
  <si>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</si>
  <si>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</si>
  <si>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</si>
  <si>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</si>
  <si>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</si>
  <si>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</si>
  <si>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</si>
  <si>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</si>
  <si>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</si>
  <si>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</si>
  <si>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</si>
  <si>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</si>
  <si>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</si>
  <si>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</si>
  <si>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</si>
  <si>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</si>
  <si>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</si>
  <si>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</si>
  <si>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</si>
  <si>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</si>
  <si>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</si>
  <si>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</si>
  <si>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</si>
  <si>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</si>
  <si>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</si>
  <si>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</si>
  <si>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</si>
  <si>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</si>
  <si>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</si>
  <si>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</si>
  <si>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</si>
  <si>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</si>
  <si>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</si>
  <si>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</si>
  <si>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</si>
  <si>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</si>
  <si>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</si>
  <si>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</si>
  <si>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</si>
  <si>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</si>
  <si>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</si>
  <si>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</si>
  <si>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</si>
  <si>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</si>
  <si>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</si>
  <si>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</si>
  <si>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</si>
  <si>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</si>
  <si>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</si>
  <si>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</si>
  <si>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</si>
  <si>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</si>
  <si>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</si>
  <si>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</si>
  <si>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</si>
  <si>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</si>
  <si>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</si>
  <si>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</si>
  <si>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</si>
  <si>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</si>
  <si>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</si>
  <si>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</si>
  <si>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</si>
  <si>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</si>
  <si>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</si>
  <si>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</si>
  <si>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</si>
  <si>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</si>
  <si>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</si>
  <si>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</si>
  <si>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</si>
  <si>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</si>
  <si>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</si>
  <si>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</si>
  <si>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</si>
  <si>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</si>
  <si>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</si>
  <si>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</si>
  <si>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</si>
  <si>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</si>
  <si>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</si>
  <si>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</si>
  <si>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</si>
  <si>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</si>
  <si>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</si>
  <si>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</si>
  <si>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</si>
  <si>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</si>
  <si>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</si>
  <si>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</si>
  <si>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</si>
  <si>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</si>
  <si>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</si>
  <si>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</si>
  <si>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</si>
  <si>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</si>
  <si>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</si>
  <si>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</si>
  <si>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</si>
  <si>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</si>
  <si>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</si>
  <si>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</si>
  <si>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</si>
  <si>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</si>
  <si>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</si>
  <si>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</si>
  <si>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</si>
  <si>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</si>
  <si>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</si>
  <si>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</si>
  <si>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</si>
  <si>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</si>
  <si>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</si>
  <si>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</si>
  <si>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</si>
  <si>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</si>
  <si>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</si>
  <si>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</si>
  <si>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</si>
  <si>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</si>
  <si>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</si>
  <si>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</si>
  <si>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</si>
  <si>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</si>
  <si>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</si>
  <si>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</si>
  <si>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</si>
  <si>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</si>
  <si>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</si>
  <si>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</si>
  <si>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</si>
  <si>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</si>
  <si>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</si>
  <si>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</si>
  <si>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</si>
  <si>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</si>
  <si>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</si>
  <si>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</si>
  <si>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</si>
  <si>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</si>
  <si>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</si>
  <si>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</si>
  <si>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</si>
  <si>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</si>
  <si>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</si>
  <si>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</si>
  <si>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</si>
  <si>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</si>
  <si>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</si>
  <si>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</si>
  <si>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</si>
  <si>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</si>
  <si>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</si>
  <si>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</si>
  <si>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</si>
  <si>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</si>
  <si>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</si>
  <si>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</si>
  <si>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</si>
  <si>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</si>
  <si>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</si>
  <si>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</si>
  <si>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</si>
  <si>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</si>
  <si>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</si>
  <si>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</si>
  <si>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</si>
  <si>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</si>
  <si>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</si>
  <si>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</si>
  <si>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</si>
  <si>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</si>
  <si>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</si>
  <si>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</si>
  <si>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</si>
  <si>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</si>
  <si>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</si>
  <si>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</si>
  <si>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</si>
  <si>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</si>
  <si>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</si>
  <si>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</si>
  <si>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</si>
  <si>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</si>
  <si>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</si>
  <si>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</si>
  <si>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</si>
  <si>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</si>
  <si>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</si>
  <si>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</si>
  <si>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</si>
  <si>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</si>
  <si>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</si>
  <si>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</si>
  <si>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</si>
  <si>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</si>
  <si>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</si>
  <si>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</si>
  <si>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</si>
  <si>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</si>
  <si>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</si>
  <si>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</si>
  <si>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</si>
  <si>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</si>
  <si>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</si>
  <si>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</si>
  <si>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</si>
  <si>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</si>
  <si>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</si>
  <si>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</si>
  <si>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</si>
  <si>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</si>
  <si>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</si>
  <si>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</si>
  <si>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</si>
  <si>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</si>
  <si>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</si>
  <si>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</si>
  <si>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</si>
  <si>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</si>
  <si>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</si>
  <si>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</si>
  <si>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</si>
  <si>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</si>
  <si>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</si>
  <si>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</si>
  <si>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</si>
  <si>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</si>
  <si>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</si>
  <si>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</si>
  <si>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</si>
  <si>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</si>
  <si>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</si>
  <si>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</si>
  <si>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</si>
  <si>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</si>
  <si>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</si>
  <si>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</si>
  <si>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</si>
  <si>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</si>
  <si>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</si>
  <si>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</si>
  <si>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</si>
  <si>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</si>
  <si>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</si>
  <si>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</si>
  <si>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</si>
  <si>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</si>
  <si>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</si>
  <si>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</si>
  <si>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</si>
  <si>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</si>
  <si>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</si>
  <si>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</si>
  <si>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</si>
  <si>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</si>
  <si>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</si>
  <si>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</si>
  <si>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</si>
  <si>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</si>
  <si>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</si>
  <si>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</si>
  <si>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</si>
  <si>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</si>
  <si>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</si>
  <si>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</si>
  <si>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</si>
  <si>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</si>
  <si>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</si>
  <si>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</si>
  <si>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</si>
  <si>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</si>
  <si>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</si>
  <si>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</si>
  <si>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</si>
  <si>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</si>
  <si>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</si>
  <si>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</si>
  <si>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</si>
  <si>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</si>
  <si>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</si>
  <si>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</si>
  <si>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</si>
  <si>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</si>
  <si>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</si>
  <si>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</si>
  <si>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</si>
  <si>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</si>
  <si>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</si>
  <si>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</si>
  <si>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</si>
  <si>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</si>
  <si>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</si>
  <si>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</si>
  <si>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</si>
  <si>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</si>
  <si>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</si>
  <si>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</si>
  <si>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</si>
  <si>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</si>
  <si>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</si>
  <si>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</si>
  <si>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</si>
  <si>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</si>
  <si>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</si>
  <si>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</si>
  <si>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</si>
  <si>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</si>
  <si>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</si>
  <si>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</si>
  <si>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</si>
  <si>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</si>
  <si>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</si>
  <si>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</si>
  <si>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</si>
  <si>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</si>
  <si>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</si>
  <si>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</si>
  <si>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</si>
  <si>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</si>
  <si>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</si>
  <si>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</si>
  <si>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</si>
  <si>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</si>
  <si>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</si>
  <si>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</si>
  <si>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</si>
  <si>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</si>
  <si>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</si>
  <si>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</si>
  <si>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</si>
  <si>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</si>
  <si>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</si>
  <si>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</si>
  <si>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</si>
  <si>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</si>
  <si>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</si>
  <si>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</si>
  <si>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</si>
  <si>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</si>
  <si>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</si>
  <si>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</si>
  <si>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</si>
  <si>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</si>
  <si>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</si>
  <si>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</si>
  <si>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</si>
  <si>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</si>
  <si>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</si>
  <si>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</si>
  <si>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</si>
  <si>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</si>
  <si>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</si>
  <si>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</si>
  <si>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</si>
  <si>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</si>
  <si>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</si>
  <si>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</si>
  <si>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</si>
  <si>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</si>
  <si>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</si>
  <si>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</si>
  <si>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</si>
  <si>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</si>
  <si>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</si>
  <si>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</si>
  <si>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</si>
  <si>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</si>
  <si>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</si>
  <si>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</si>
  <si>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</si>
  <si>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</si>
  <si>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</si>
  <si>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</si>
  <si>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</si>
  <si>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</si>
  <si>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</si>
  <si>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</si>
  <si>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</si>
  <si>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</si>
  <si>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</si>
  <si>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</si>
  <si>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</si>
  <si>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</si>
  <si>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</si>
  <si>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</si>
  <si>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</si>
  <si>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</si>
  <si>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</si>
  <si>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</si>
  <si>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</si>
  <si>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</si>
  <si>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</si>
  <si>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</si>
  <si>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</si>
  <si>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</si>
  <si>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</si>
  <si>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</si>
  <si>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</si>
  <si>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</si>
  <si>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</si>
  <si>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</si>
  <si>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</si>
  <si>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</si>
  <si>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</si>
  <si>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</si>
  <si>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</si>
  <si>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</si>
  <si>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</si>
  <si>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</si>
  <si>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</si>
  <si>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</si>
  <si>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</si>
  <si>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</si>
  <si>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</si>
  <si>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</si>
  <si>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</si>
  <si>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</si>
  <si>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</si>
  <si>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</si>
  <si>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</si>
  <si>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</si>
  <si>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</si>
  <si>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</si>
  <si>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</si>
  <si>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</si>
  <si>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</si>
  <si>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</si>
  <si>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</si>
  <si>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</si>
  <si>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</si>
  <si>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</si>
  <si>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</si>
  <si>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</si>
  <si>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</si>
  <si>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</si>
  <si>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</si>
  <si>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</si>
  <si>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</si>
  <si>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</si>
  <si>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</si>
  <si>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</si>
  <si>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</si>
  <si>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</si>
  <si>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</si>
  <si>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</si>
  <si>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</si>
  <si>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</si>
  <si>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</si>
  <si>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</si>
  <si>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</si>
  <si>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</si>
  <si>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</si>
  <si>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</si>
  <si>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</si>
  <si>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</si>
  <si>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</si>
  <si>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</si>
  <si>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</si>
  <si>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</si>
  <si>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</si>
  <si>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</si>
  <si>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</si>
  <si>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</si>
  <si>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</si>
  <si>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</si>
  <si>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</si>
  <si>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</si>
  <si>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</si>
  <si>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</si>
  <si>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</si>
  <si>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</si>
  <si>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</si>
  <si>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</si>
  <si>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</si>
  <si>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</si>
  <si>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</si>
  <si>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</si>
  <si>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</si>
  <si>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</si>
  <si>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</si>
  <si>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</si>
  <si>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</si>
  <si>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</si>
  <si>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</si>
  <si>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</si>
  <si>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</si>
  <si>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</si>
  <si>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</si>
  <si>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</si>
  <si>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</si>
  <si>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</si>
  <si>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</si>
  <si>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</si>
  <si>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</si>
  <si>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</si>
  <si>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</si>
  <si>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</si>
  <si>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</si>
  <si>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</si>
  <si>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</si>
  <si>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</si>
  <si>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</si>
  <si>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</si>
  <si>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</si>
  <si>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</si>
  <si>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</si>
  <si>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</si>
  <si>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</si>
  <si>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</si>
  <si>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</si>
  <si>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</si>
  <si>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</si>
  <si>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</si>
  <si>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</si>
  <si>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</si>
  <si>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</si>
  <si>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</si>
  <si>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</si>
  <si>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</si>
  <si>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</si>
  <si>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</si>
  <si>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</si>
  <si>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</si>
  <si>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</si>
  <si>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</si>
  <si>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</si>
  <si>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</si>
  <si>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</si>
  <si>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</si>
  <si>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</si>
  <si>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</si>
  <si>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</si>
  <si>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</si>
  <si>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</si>
  <si>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</si>
  <si>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</si>
  <si>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</si>
  <si>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</si>
  <si>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</si>
  <si>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</si>
  <si>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</si>
  <si>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</si>
  <si>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</si>
  <si>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</si>
  <si>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</si>
  <si>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</si>
  <si>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</si>
  <si>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</si>
  <si>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</si>
  <si>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</si>
  <si>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</si>
  <si>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</si>
  <si>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</si>
  <si>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</si>
  <si>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</si>
  <si>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</si>
  <si>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</si>
  <si>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</si>
  <si>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</si>
  <si>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</si>
  <si>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</si>
  <si>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</si>
  <si>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</si>
  <si>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</si>
  <si>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</si>
  <si>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</si>
  <si>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</si>
  <si>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</si>
  <si>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</si>
  <si>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</si>
  <si>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</si>
  <si>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</si>
  <si>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</si>
  <si>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</si>
  <si>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</si>
  <si>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</si>
  <si>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</si>
  <si>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</si>
  <si>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</si>
  <si>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</si>
  <si>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</si>
  <si>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</si>
  <si>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</si>
  <si>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</si>
  <si>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</si>
  <si>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</si>
  <si>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</si>
  <si>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</si>
  <si>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</si>
  <si>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</si>
  <si>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</si>
  <si>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</si>
  <si>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</si>
  <si>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</si>
  <si>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</si>
  <si>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</si>
  <si>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</si>
  <si>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</si>
  <si>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</si>
  <si>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</si>
  <si>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</si>
  <si>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</si>
  <si>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</si>
  <si>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</si>
  <si>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</si>
  <si>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</si>
  <si>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</si>
  <si>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</si>
  <si>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</si>
  <si>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</si>
  <si>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</si>
  <si>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</si>
  <si>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</si>
  <si>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</si>
  <si>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</si>
  <si>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</si>
  <si>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</si>
  <si>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</si>
  <si>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</si>
  <si>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</si>
  <si>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</si>
  <si>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</si>
  <si>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</si>
  <si>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</si>
  <si>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</si>
  <si>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</si>
  <si>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</si>
  <si>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</si>
  <si>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</si>
  <si>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</si>
  <si>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</si>
  <si>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</si>
  <si>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</si>
  <si>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</si>
  <si>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</si>
  <si>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</si>
  <si>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</si>
  <si>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</si>
  <si>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</si>
  <si>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</si>
  <si>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</si>
  <si>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</si>
  <si>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</si>
  <si>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</si>
  <si>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</si>
  <si>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</si>
  <si>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</si>
  <si>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</si>
  <si>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</si>
  <si>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</si>
  <si>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</si>
  <si>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</si>
  <si>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</si>
  <si>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</si>
  <si>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</si>
  <si>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</si>
  <si>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</si>
  <si>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</si>
  <si>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</si>
  <si>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</si>
  <si>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</si>
  <si>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</si>
  <si>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</si>
  <si>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</si>
  <si>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</si>
  <si>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</si>
  <si>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</si>
  <si>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</si>
  <si>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</si>
  <si>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</si>
  <si>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</si>
  <si>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</si>
  <si>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</si>
  <si>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</si>
  <si>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</si>
  <si>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</si>
  <si>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</si>
  <si>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</si>
  <si>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</si>
  <si>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</si>
  <si>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</si>
  <si>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</si>
  <si>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</si>
  <si>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</si>
  <si>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</si>
  <si>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</si>
  <si>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</si>
  <si>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</si>
  <si>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</si>
  <si>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</si>
  <si>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</si>
  <si>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</si>
  <si>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</si>
  <si>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</si>
  <si>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</si>
  <si>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</si>
  <si>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</si>
  <si>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</si>
  <si>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</si>
  <si>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</si>
  <si>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</si>
  <si>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</si>
  <si>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</si>
  <si>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</si>
  <si>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</si>
  <si>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</si>
  <si>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</si>
  <si>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</si>
  <si>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</si>
  <si>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</si>
  <si>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</si>
  <si>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</si>
  <si>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</si>
  <si>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</si>
  <si>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</si>
  <si>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</si>
  <si>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</si>
  <si>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</si>
  <si>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</si>
  <si>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</si>
  <si>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</si>
  <si>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</si>
  <si>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</si>
  <si>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</si>
  <si>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</si>
  <si>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</si>
  <si>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</si>
  <si>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</si>
  <si>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</si>
  <si>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</si>
  <si>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</si>
  <si>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</si>
  <si>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</si>
  <si>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</si>
  <si>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</si>
  <si>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</si>
  <si>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</si>
  <si>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</si>
  <si>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</si>
  <si>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</si>
  <si>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</si>
  <si>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</si>
  <si>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</si>
  <si>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</si>
  <si>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</si>
  <si>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</si>
  <si>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</si>
  <si>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</si>
  <si>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</si>
  <si>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</si>
  <si>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</si>
  <si>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</si>
  <si>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</si>
  <si>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</si>
  <si>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</si>
  <si>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</si>
  <si>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</si>
  <si>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</si>
  <si>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</si>
  <si>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</si>
  <si>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</si>
  <si>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</si>
  <si>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</si>
  <si>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</si>
  <si>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</si>
  <si>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</si>
  <si>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</si>
  <si>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</si>
  <si>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</si>
  <si>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</si>
  <si>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</si>
  <si>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</si>
  <si>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</si>
  <si>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</si>
  <si>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</si>
  <si>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</si>
  <si>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</si>
  <si>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</si>
  <si>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</si>
  <si>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</si>
  <si>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</si>
  <si>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</si>
  <si>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</si>
  <si>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</si>
  <si>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</si>
  <si>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</si>
  <si>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</si>
  <si>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</si>
  <si>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</si>
  <si>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</si>
  <si>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</si>
  <si>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</si>
  <si>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</si>
  <si>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</si>
  <si>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</si>
  <si>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</si>
  <si>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</si>
  <si>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</si>
  <si>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</si>
  <si>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</si>
  <si>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</si>
  <si>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</si>
  <si>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</si>
  <si>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</si>
  <si>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</si>
  <si>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</si>
  <si>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</si>
  <si>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</si>
  <si>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</si>
  <si>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</si>
  <si>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</si>
  <si>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</si>
  <si>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</si>
  <si>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</si>
  <si>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</si>
  <si>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</si>
  <si>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</si>
  <si>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</si>
  <si>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</si>
  <si>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</si>
  <si>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</si>
  <si>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</si>
  <si>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</si>
  <si>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</si>
  <si>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</si>
  <si>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</si>
  <si>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</si>
  <si>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</si>
  <si>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</si>
  <si>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</si>
  <si>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</si>
  <si>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</si>
  <si>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</si>
  <si>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</si>
  <si>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</si>
  <si>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</si>
  <si>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</si>
  <si>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</si>
  <si>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</si>
  <si>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</si>
  <si>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</si>
  <si>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</si>
  <si>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</si>
  <si>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</si>
  <si>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</si>
  <si>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</si>
  <si>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</si>
  <si>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</si>
  <si>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</si>
  <si>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</si>
  <si>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</si>
  <si>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</si>
  <si>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</si>
  <si>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</si>
  <si>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</si>
  <si>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</si>
  <si>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</si>
  <si>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</si>
  <si>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</si>
  <si>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</si>
  <si>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</si>
  <si>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</si>
  <si>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</si>
  <si>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</si>
  <si>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</si>
  <si>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</si>
  <si>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</si>
  <si>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</si>
  <si>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</si>
  <si>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</si>
  <si>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</si>
  <si>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</si>
  <si>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</si>
  <si>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</si>
  <si>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</si>
  <si>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</si>
  <si>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</si>
  <si>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</si>
  <si>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</si>
  <si>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</si>
  <si>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</si>
  <si>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</si>
  <si>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</si>
  <si>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</si>
  <si>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</si>
  <si>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</si>
  <si>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</si>
  <si>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</si>
  <si>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</si>
  <si>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</si>
  <si>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</si>
  <si>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</si>
  <si>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</si>
  <si>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</si>
  <si>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</si>
  <si>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</si>
  <si>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</si>
  <si>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</si>
  <si>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</si>
  <si>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</si>
  <si>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</si>
  <si>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</si>
  <si>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</si>
  <si>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</si>
  <si>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</si>
  <si>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</si>
  <si>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</si>
  <si>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</si>
  <si>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</si>
  <si>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</si>
  <si>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</si>
  <si>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</si>
  <si>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</si>
  <si>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</si>
  <si>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</si>
  <si>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</si>
  <si>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</si>
  <si>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</si>
  <si>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</si>
  <si>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</si>
  <si>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</si>
  <si>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</si>
  <si>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</si>
  <si>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</si>
  <si>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</si>
  <si>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</si>
  <si>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</si>
  <si>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</si>
  <si>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</si>
  <si>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</si>
  <si>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</si>
  <si>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</si>
  <si>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</si>
  <si>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</si>
  <si>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</si>
  <si>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</si>
  <si>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</si>
  <si>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</si>
  <si>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</si>
  <si>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</si>
  <si>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</si>
  <si>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</si>
  <si>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</si>
  <si>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</si>
  <si>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</si>
  <si>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</si>
  <si>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</si>
  <si>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</si>
  <si>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</si>
  <si>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</si>
  <si>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</si>
  <si>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</si>
  <si>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</si>
  <si>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</si>
  <si>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</si>
  <si>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</si>
  <si>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</si>
  <si>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</si>
  <si>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</si>
  <si>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</si>
  <si>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</si>
  <si>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</si>
  <si>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</si>
  <si>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</si>
  <si>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</si>
  <si>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</si>
  <si>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</si>
  <si>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</si>
  <si>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</si>
  <si>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</si>
  <si>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</si>
  <si>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</si>
  <si>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</si>
  <si>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</si>
  <si>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</si>
  <si>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</si>
  <si>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</si>
  <si>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</si>
  <si>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</si>
  <si>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</si>
  <si>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</si>
  <si>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</si>
  <si>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</si>
  <si>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</si>
  <si>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</si>
  <si>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</si>
  <si>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</si>
  <si>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</si>
  <si>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</si>
  <si>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</si>
  <si>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</si>
  <si>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</si>
  <si>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</si>
  <si>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</si>
  <si>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</si>
  <si>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</si>
  <si>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</si>
  <si>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</si>
  <si>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</si>
  <si>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</si>
  <si>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</si>
  <si>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</si>
  <si>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</si>
  <si>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</si>
  <si>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</si>
  <si>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</si>
  <si>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</si>
  <si>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</si>
  <si>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</si>
  <si>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</si>
  <si>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</si>
  <si>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</si>
  <si>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</si>
  <si>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</si>
  <si>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</si>
  <si>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</si>
  <si>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</si>
  <si>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</si>
  <si>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</si>
  <si>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</si>
  <si>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</si>
  <si>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</si>
  <si>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</si>
  <si>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</si>
  <si>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</si>
  <si>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</si>
  <si>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</si>
  <si>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</si>
  <si>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</si>
  <si>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</si>
  <si>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</si>
  <si>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</si>
  <si>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</si>
  <si>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</si>
  <si>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</si>
  <si>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</si>
  <si>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</si>
  <si>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</si>
  <si>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</si>
  <si>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</si>
  <si>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</si>
  <si>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</si>
  <si>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</si>
  <si>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</si>
  <si>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</si>
  <si>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</si>
  <si>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</si>
  <si>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</si>
  <si>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</si>
  <si>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</si>
  <si>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</si>
  <si>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</si>
  <si>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</si>
  <si>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</si>
  <si>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</si>
  <si>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</si>
  <si>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</si>
  <si>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</si>
  <si>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</si>
  <si>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</si>
  <si>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</si>
  <si>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</si>
  <si>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</si>
  <si>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</si>
  <si>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</si>
  <si>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</si>
  <si>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</si>
  <si>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</si>
  <si>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</si>
  <si>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</si>
  <si>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</si>
  <si>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</si>
  <si>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</si>
  <si>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</si>
  <si>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</si>
  <si>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</si>
  <si>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</si>
  <si>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</si>
  <si>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</si>
  <si>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</si>
  <si>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</si>
  <si>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</si>
  <si>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</si>
  <si>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</si>
  <si>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</si>
  <si>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</si>
  <si>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</si>
  <si>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</si>
  <si>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</si>
  <si>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</si>
  <si>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</si>
  <si>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</si>
  <si>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</si>
  <si>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</si>
  <si>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</si>
  <si>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</si>
  <si>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</si>
  <si>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</si>
  <si>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</si>
  <si>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</si>
  <si>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</si>
  <si>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</si>
  <si>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</si>
  <si>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</si>
  <si>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</si>
  <si>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</si>
  <si>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</si>
  <si>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</si>
  <si>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</si>
  <si>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</si>
  <si>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</si>
  <si>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</si>
  <si>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</si>
  <si>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</si>
  <si>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</si>
  <si>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</si>
  <si>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</si>
  <si>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</si>
  <si>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</si>
  <si>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</si>
  <si>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</si>
  <si>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</si>
  <si>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</si>
  <si>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</si>
  <si>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</si>
  <si>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</si>
  <si>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</si>
  <si>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</si>
  <si>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</si>
  <si>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</si>
  <si>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</si>
  <si>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</si>
  <si>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</si>
  <si>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</si>
  <si>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</si>
  <si>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</si>
  <si>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</si>
  <si>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</si>
  <si>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</si>
  <si>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</si>
  <si>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</si>
  <si>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</si>
  <si>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</si>
  <si>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</si>
  <si>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</si>
  <si>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</si>
  <si>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</si>
  <si>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</si>
  <si>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</si>
  <si>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</si>
  <si>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</si>
  <si>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</si>
  <si>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</si>
  <si>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</si>
  <si>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</si>
  <si>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</si>
  <si>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</si>
  <si>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</si>
  <si>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</si>
  <si>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</si>
  <si>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</si>
  <si>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</si>
  <si>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</si>
  <si>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</si>
  <si>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</si>
  <si>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</si>
  <si>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</si>
  <si>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</si>
  <si>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</si>
  <si>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</si>
  <si>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</si>
  <si>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</si>
  <si>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</si>
  <si>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</si>
  <si>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</si>
  <si>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</si>
  <si>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</si>
  <si>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</si>
  <si>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</si>
  <si>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</si>
  <si>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</si>
  <si>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</si>
  <si>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</si>
  <si>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</si>
  <si>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</si>
  <si>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</si>
  <si>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</si>
  <si>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</si>
  <si>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</si>
  <si>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</si>
  <si>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</si>
  <si>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</si>
  <si>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</si>
  <si>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</si>
  <si>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</si>
  <si>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</si>
  <si>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</si>
  <si>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</si>
  <si>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</si>
  <si>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</si>
  <si>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</si>
  <si>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</si>
  <si>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</si>
  <si>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</si>
  <si>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</si>
  <si>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</si>
  <si>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</si>
  <si>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</si>
  <si>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</si>
  <si>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</si>
  <si>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</si>
  <si>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</si>
  <si>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</si>
  <si>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</si>
  <si>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</si>
  <si>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</si>
  <si>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</si>
  <si>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</si>
  <si>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</si>
  <si>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</si>
  <si>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</si>
  <si>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</si>
  <si>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</si>
  <si>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</si>
  <si>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</si>
  <si>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</si>
  <si>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</si>
  <si>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</si>
  <si>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</si>
  <si>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</si>
  <si>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</si>
  <si>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</si>
  <si>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</si>
  <si>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</si>
  <si>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</si>
  <si>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</si>
  <si>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</si>
  <si>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</si>
  <si>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</si>
  <si>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</si>
  <si>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</si>
  <si>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</si>
  <si>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</si>
  <si>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</si>
  <si>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</si>
  <si>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</si>
  <si>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</si>
  <si>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</si>
  <si>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</si>
  <si>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</si>
  <si>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</si>
  <si>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</si>
  <si>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</si>
  <si>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</si>
  <si>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</si>
  <si>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</si>
  <si>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</si>
  <si>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</si>
  <si>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</si>
  <si>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</si>
  <si>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</si>
  <si>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</si>
  <si>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</si>
  <si>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</si>
  <si>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</si>
  <si>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</si>
  <si>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</si>
  <si>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</si>
  <si>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</si>
  <si>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</si>
  <si>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</si>
  <si>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</si>
  <si>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</si>
  <si>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</si>
  <si>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</si>
  <si>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</si>
  <si>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</si>
  <si>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</si>
  <si>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</si>
  <si>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</si>
  <si>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</si>
  <si>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</si>
  <si>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</si>
  <si>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</si>
  <si>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</si>
  <si>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</si>
  <si>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</si>
  <si>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</si>
  <si>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</si>
  <si>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</si>
  <si>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</si>
  <si>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</si>
  <si>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</si>
  <si>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</si>
  <si>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</si>
  <si>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</si>
  <si>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</si>
  <si>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</si>
  <si>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</si>
  <si>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</si>
  <si>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</si>
  <si>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</si>
  <si>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</si>
  <si>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</si>
  <si>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</si>
  <si>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</si>
  <si>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</si>
  <si>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</si>
  <si>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</si>
  <si>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</si>
  <si>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</si>
  <si>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</si>
  <si>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</si>
  <si>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</si>
  <si>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</si>
  <si>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</si>
  <si>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</si>
  <si>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</si>
  <si>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</si>
  <si>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</si>
  <si>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</si>
  <si>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</si>
  <si>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</si>
  <si>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</si>
  <si>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</si>
  <si>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</si>
  <si>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</si>
  <si>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</si>
  <si>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</si>
  <si>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</si>
  <si>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</si>
  <si>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</si>
  <si>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</si>
  <si>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</si>
  <si>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</si>
  <si>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</si>
  <si>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</si>
  <si>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</si>
  <si>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</si>
  <si>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</si>
  <si>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</si>
  <si>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</si>
  <si>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</si>
  <si>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</si>
  <si>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</si>
  <si>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</si>
  <si>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</si>
  <si>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</si>
  <si>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</si>
  <si>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</si>
  <si>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</si>
  <si>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</si>
  <si>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</si>
  <si>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</si>
  <si>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</si>
  <si>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</si>
  <si>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</si>
  <si>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</si>
  <si>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</si>
  <si>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</si>
  <si>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</si>
  <si>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</si>
  <si>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</si>
  <si>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</si>
  <si>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</si>
  <si>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</si>
  <si>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</si>
  <si>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</si>
  <si>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</si>
  <si>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</si>
  <si>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</si>
  <si>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</si>
  <si>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</si>
  <si>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</si>
  <si>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</si>
  <si>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</si>
  <si>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</si>
  <si>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</si>
  <si>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</si>
  <si>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</si>
  <si>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</si>
  <si>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</si>
  <si>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</si>
  <si>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</si>
  <si>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</si>
  <si>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</si>
  <si>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</si>
  <si>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</si>
  <si>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</si>
  <si>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</si>
  <si>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</si>
  <si>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</si>
  <si>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</si>
  <si>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</si>
  <si>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</si>
  <si>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</si>
  <si>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</si>
  <si>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</si>
  <si>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</si>
  <si>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</si>
  <si>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</si>
  <si>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</si>
  <si>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</si>
  <si>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</si>
  <si>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</si>
  <si>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</si>
  <si>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</si>
  <si>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</si>
  <si>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</si>
  <si>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</si>
  <si>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</si>
  <si>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</si>
  <si>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</si>
  <si>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</si>
  <si>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</si>
  <si>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</si>
  <si>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</si>
  <si>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</si>
  <si>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</si>
  <si>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</si>
  <si>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</si>
  <si>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</si>
  <si>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</si>
  <si>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</si>
  <si>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</si>
  <si>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</si>
  <si>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</si>
  <si>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</si>
  <si>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</si>
  <si>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</si>
  <si>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</si>
  <si>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</si>
  <si>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</si>
  <si>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</si>
  <si>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</si>
  <si>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</si>
  <si>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</si>
  <si>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</si>
  <si>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</si>
  <si>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</si>
  <si>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</si>
  <si>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</si>
  <si>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</si>
  <si>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</si>
  <si>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</si>
  <si>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</si>
  <si>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</si>
  <si>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</si>
  <si>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</si>
  <si>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</si>
  <si>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</si>
  <si>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</si>
  <si>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</si>
  <si>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</si>
  <si>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</si>
  <si>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</si>
  <si>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</si>
  <si>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</si>
  <si>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</si>
  <si>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</si>
  <si>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</si>
  <si>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</si>
  <si>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</si>
  <si>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</si>
  <si>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</si>
  <si>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</si>
  <si>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</si>
  <si>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</si>
  <si>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</si>
  <si>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</si>
  <si>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</si>
  <si>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</si>
  <si>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</si>
  <si>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</si>
  <si>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</si>
  <si>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</si>
  <si>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</si>
  <si>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</si>
  <si>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</si>
  <si>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</si>
  <si>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</si>
  <si>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</si>
  <si>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</si>
  <si>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</si>
  <si>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</si>
  <si>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</si>
  <si>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</si>
  <si>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</si>
  <si>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</si>
  <si>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</si>
  <si>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</si>
  <si>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</si>
  <si>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</si>
  <si>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</si>
  <si>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</si>
  <si>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</si>
  <si>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</si>
  <si>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</si>
  <si>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</si>
  <si>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</si>
  <si>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</si>
  <si>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</si>
  <si>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</si>
  <si>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</si>
  <si>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</si>
  <si>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</si>
  <si>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</si>
  <si>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</si>
  <si>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</si>
  <si>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</si>
  <si>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</si>
  <si>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</si>
  <si>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</si>
  <si>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</si>
  <si>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</si>
  <si>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</si>
  <si>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</si>
  <si>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</si>
  <si>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</si>
  <si>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</si>
  <si>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</si>
  <si>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</si>
  <si>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</si>
  <si>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</si>
  <si>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</si>
  <si>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</si>
  <si>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</si>
  <si>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</si>
  <si>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</si>
  <si>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</si>
  <si>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</si>
  <si>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</si>
  <si>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</si>
  <si>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</si>
  <si>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</si>
  <si>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</si>
  <si>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</si>
  <si>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</si>
  <si>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</si>
  <si>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</si>
  <si>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</si>
  <si>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</si>
  <si>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</si>
  <si>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</si>
  <si>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</si>
  <si>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</si>
  <si>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</si>
  <si>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</si>
  <si>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</si>
  <si>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</si>
  <si>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</si>
  <si>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</si>
  <si>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</si>
  <si>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</si>
  <si>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</si>
  <si>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</si>
  <si>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</si>
  <si>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</si>
  <si>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</si>
  <si>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</si>
  <si>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</si>
  <si>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</si>
  <si>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</si>
  <si>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</si>
  <si>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</si>
  <si>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</si>
  <si>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</si>
  <si>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</si>
  <si>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</si>
  <si>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</si>
  <si>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</si>
  <si>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</si>
  <si>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</si>
  <si>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</si>
  <si>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</si>
  <si>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</si>
  <si>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</si>
  <si>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</si>
  <si>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</si>
  <si>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</si>
  <si>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</si>
  <si>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</si>
  <si>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</si>
  <si>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</si>
  <si>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</si>
  <si>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</si>
  <si>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</si>
  <si>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</si>
  <si>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</si>
  <si>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</si>
  <si>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</si>
  <si>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</si>
  <si>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</si>
  <si>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</si>
  <si>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</si>
  <si>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</si>
  <si>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</si>
  <si>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</si>
  <si>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</si>
  <si>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</si>
  <si>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</si>
  <si>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</si>
  <si>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</si>
  <si>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</si>
  <si>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</si>
  <si>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</si>
  <si>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</si>
  <si>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</si>
  <si>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</si>
  <si>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</si>
  <si>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</si>
  <si>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</si>
  <si>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</si>
  <si>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</si>
  <si>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</si>
  <si>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</si>
  <si>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</si>
  <si>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</si>
  <si>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</si>
  <si>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</si>
  <si>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</si>
  <si>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</si>
  <si>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</si>
  <si>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</si>
  <si>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</si>
  <si>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</si>
  <si>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</si>
  <si>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</si>
  <si>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</si>
  <si>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</si>
  <si>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</si>
  <si>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</si>
  <si>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</si>
  <si>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</si>
  <si>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</si>
  <si>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</si>
  <si>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</si>
  <si>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</si>
  <si>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</si>
  <si>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</si>
  <si>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</si>
  <si>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</si>
  <si>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</si>
  <si>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</si>
  <si>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</si>
  <si>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</si>
  <si>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</si>
  <si>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</si>
  <si>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</si>
  <si>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</si>
  <si>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</si>
  <si>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</si>
  <si>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</si>
  <si>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</si>
  <si>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</si>
  <si>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</si>
  <si>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</si>
  <si>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</si>
  <si>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</si>
  <si>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</si>
  <si>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</si>
  <si>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</si>
  <si>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</si>
  <si>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</si>
  <si>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</si>
  <si>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</si>
  <si>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</si>
  <si>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</si>
  <si>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</si>
  <si>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</si>
  <si>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</si>
  <si>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</si>
  <si>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</si>
  <si>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</si>
  <si>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</si>
  <si>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</si>
  <si>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</si>
  <si>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</si>
  <si>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</si>
  <si>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</si>
  <si>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</si>
  <si>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</si>
  <si>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</si>
  <si>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</si>
  <si>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</si>
  <si>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</si>
  <si>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</si>
  <si>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</si>
  <si>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</si>
  <si>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</si>
  <si>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</si>
  <si>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</si>
  <si>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</si>
  <si>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</si>
  <si>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</si>
  <si>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</si>
  <si>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</si>
  <si>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</si>
  <si>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</si>
  <si>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</si>
  <si>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</si>
  <si>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</si>
  <si>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</si>
  <si>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</si>
  <si>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</si>
  <si>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</si>
  <si>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</si>
  <si>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</si>
  <si>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</si>
  <si>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</si>
  <si>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</si>
  <si>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</si>
  <si>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</si>
  <si>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</si>
  <si>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</si>
  <si>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</si>
  <si>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</si>
  <si>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</si>
  <si>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</si>
  <si>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</si>
  <si>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</si>
  <si>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</si>
  <si>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</si>
  <si>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</si>
  <si>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</si>
  <si>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</si>
  <si>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</si>
  <si>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</si>
  <si>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</si>
  <si>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</si>
  <si>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</si>
  <si>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</si>
  <si>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</si>
  <si>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</si>
  <si>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</si>
  <si>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</si>
  <si>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</si>
  <si>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</si>
  <si>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</si>
  <si>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</si>
  <si>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</si>
  <si>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</si>
  <si>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</si>
  <si>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</si>
  <si>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</si>
  <si>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</si>
  <si>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</si>
  <si>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</si>
  <si>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</si>
  <si>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</si>
  <si>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</si>
  <si>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</si>
  <si>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</si>
  <si>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</si>
  <si>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</si>
  <si>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</si>
  <si>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</si>
  <si>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</si>
  <si>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</si>
  <si>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</si>
  <si>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</si>
  <si>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</si>
  <si>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</si>
  <si>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</si>
  <si>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</si>
  <si>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</si>
  <si>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</si>
  <si>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</si>
  <si>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</si>
  <si>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</si>
  <si>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</si>
  <si>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</si>
  <si>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</si>
  <si>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</si>
  <si>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</si>
  <si>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</si>
  <si>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</si>
  <si>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</si>
  <si>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</si>
  <si>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</si>
  <si>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</si>
  <si>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</si>
  <si>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</si>
  <si>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</si>
  <si>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</si>
  <si>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</si>
  <si>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</si>
  <si>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</si>
  <si>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</si>
  <si>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</si>
  <si>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</si>
  <si>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</si>
  <si>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</si>
  <si>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</si>
  <si>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</si>
  <si>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</si>
  <si>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</si>
  <si>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</si>
  <si>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</si>
  <si>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</si>
  <si>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</si>
  <si>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</si>
  <si>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</si>
  <si>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</si>
  <si>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</si>
  <si>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</si>
  <si>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</si>
  <si>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</si>
  <si>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</si>
  <si>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</si>
  <si>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</si>
  <si>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</si>
  <si>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</si>
  <si>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</si>
  <si>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</si>
  <si>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</si>
  <si>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</si>
  <si>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</si>
  <si>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</si>
  <si>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</si>
  <si>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</si>
  <si>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</si>
  <si>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</si>
  <si>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</si>
  <si>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</si>
  <si>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</si>
  <si>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</si>
  <si>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</si>
  <si>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</si>
  <si>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</si>
  <si>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</si>
  <si>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</si>
  <si>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</si>
  <si>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</si>
  <si>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</si>
  <si>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</si>
  <si>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</si>
  <si>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</si>
  <si>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</si>
  <si>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</si>
  <si>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</si>
  <si>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</si>
  <si>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</si>
  <si>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</si>
  <si>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</si>
  <si>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</si>
  <si>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</si>
  <si>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</si>
  <si>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</si>
  <si>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</si>
  <si>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</si>
  <si>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</si>
  <si>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</si>
  <si>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</si>
  <si>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</si>
  <si>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</si>
  <si>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</si>
  <si>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</si>
  <si>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</si>
  <si>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</si>
  <si>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</si>
  <si>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</si>
  <si>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</si>
  <si>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</si>
  <si>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</si>
  <si>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</si>
  <si>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</si>
  <si>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</si>
  <si>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</si>
  <si>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</si>
  <si>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</si>
  <si>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</si>
  <si>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</si>
  <si>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</si>
  <si>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</si>
  <si>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</si>
  <si>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</si>
  <si>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</si>
  <si>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</si>
  <si>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</si>
  <si>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</si>
  <si>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</si>
  <si>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</si>
  <si>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</si>
  <si>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</si>
  <si>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</si>
  <si>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</si>
  <si>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</si>
  <si>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</si>
  <si>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</si>
  <si>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</si>
  <si>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</si>
  <si>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</si>
  <si>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</si>
  <si>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</si>
  <si>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</si>
  <si>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</si>
  <si>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</si>
  <si>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</si>
  <si>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</si>
  <si>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</si>
  <si>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</si>
  <si>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</si>
  <si>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</si>
  <si>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</si>
  <si>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</si>
  <si>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</si>
  <si>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</si>
  <si>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</si>
  <si>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</si>
  <si>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</si>
  <si>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</si>
  <si>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</si>
  <si>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</si>
  <si>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</si>
  <si>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</si>
  <si>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</si>
  <si>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</si>
  <si>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</si>
  <si>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</si>
  <si>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</si>
  <si>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</si>
  <si>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</si>
  <si>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</si>
  <si>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</si>
  <si>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</si>
  <si>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</si>
  <si>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</si>
  <si>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</si>
  <si>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</si>
  <si>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</si>
  <si>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</si>
  <si>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</si>
  <si>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</si>
  <si>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</si>
  <si>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</si>
  <si>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</si>
  <si>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</si>
  <si>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</si>
  <si>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</si>
  <si>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</si>
  <si>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</si>
  <si>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</si>
  <si>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</si>
  <si>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</si>
  <si>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</si>
  <si>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</si>
  <si>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</si>
  <si>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</si>
  <si>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</si>
  <si>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</si>
  <si>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</si>
  <si>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</si>
  <si>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</si>
  <si>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</si>
  <si>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</si>
  <si>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</si>
  <si>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</si>
  <si>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</si>
  <si>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</si>
  <si>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</si>
  <si>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</si>
  <si>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</si>
  <si>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</si>
  <si>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</si>
  <si>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</si>
  <si>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</si>
  <si>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</si>
  <si>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</si>
  <si>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</si>
  <si>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</si>
  <si>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</si>
  <si>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</si>
  <si>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</si>
  <si>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</si>
  <si>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</si>
  <si>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</si>
  <si>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</si>
  <si>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</si>
  <si>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</si>
  <si>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</si>
  <si>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</si>
  <si>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</si>
  <si>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</si>
  <si>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</si>
  <si>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</si>
  <si>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</si>
  <si>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</si>
  <si>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</si>
  <si>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</si>
  <si>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</si>
  <si>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</si>
  <si>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</si>
  <si>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</si>
  <si>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</si>
  <si>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</si>
  <si>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</si>
  <si>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</si>
  <si>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</si>
  <si>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</si>
  <si>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</si>
  <si>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</si>
  <si>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</si>
  <si>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</si>
  <si>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</si>
  <si>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</si>
  <si>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</si>
  <si>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</si>
  <si>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</si>
  <si>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</si>
  <si>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</si>
  <si>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</si>
  <si>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</si>
  <si>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</si>
  <si>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</si>
  <si>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</si>
  <si>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</si>
  <si>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</si>
  <si>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</si>
  <si>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</si>
  <si>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</si>
  <si>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</si>
  <si>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</si>
  <si>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</si>
  <si>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</si>
  <si>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</si>
  <si>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</si>
  <si>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</si>
  <si>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</si>
  <si>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</si>
  <si>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</si>
  <si>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</si>
  <si>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</si>
  <si>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</si>
  <si>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</si>
  <si>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</si>
  <si>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</si>
  <si>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</si>
  <si>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</si>
  <si>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</si>
  <si>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</si>
  <si>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</si>
  <si>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</si>
  <si>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</si>
  <si>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</si>
  <si>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</si>
  <si>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</si>
  <si>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</si>
  <si>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</si>
  <si>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</si>
  <si>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</si>
  <si>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</si>
  <si>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</si>
  <si>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</si>
  <si>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</si>
  <si>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</si>
  <si>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</si>
  <si>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</si>
  <si>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</si>
  <si>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</si>
  <si>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</si>
  <si>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</si>
  <si>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</si>
  <si>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</si>
  <si>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</si>
  <si>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</si>
  <si>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</si>
  <si>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</si>
  <si>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</si>
  <si>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</si>
  <si>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</si>
  <si>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</si>
  <si>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</si>
  <si>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</si>
  <si>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</si>
  <si>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</si>
  <si>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</si>
  <si>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</si>
  <si>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</si>
  <si>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</si>
  <si>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</si>
  <si>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</si>
  <si>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</si>
  <si>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</si>
  <si>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</si>
  <si>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</si>
  <si>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</si>
  <si>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</si>
  <si>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</si>
  <si>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</si>
  <si>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</si>
  <si>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</si>
  <si>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</si>
  <si>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</si>
  <si>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</si>
  <si>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</si>
  <si>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</si>
  <si>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</si>
  <si>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</si>
  <si>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</si>
  <si>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</si>
  <si>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</si>
  <si>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</si>
  <si>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</si>
  <si>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</si>
  <si>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</si>
  <si>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</si>
  <si>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</si>
  <si>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</si>
  <si>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</si>
  <si>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</si>
  <si>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</si>
  <si>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</si>
  <si>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</si>
  <si>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</si>
  <si>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</si>
  <si>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</si>
  <si>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</si>
  <si>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</si>
  <si>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</si>
  <si>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</si>
  <si>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</si>
  <si>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</si>
  <si>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</si>
  <si>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</si>
  <si>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</si>
  <si>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</si>
  <si>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</si>
  <si>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</si>
  <si>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</si>
  <si>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</si>
  <si>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</si>
  <si>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</si>
  <si>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</si>
  <si>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</si>
  <si>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</si>
  <si>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</si>
  <si>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</si>
  <si>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</si>
  <si>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</si>
  <si>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</si>
  <si>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</si>
  <si>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</si>
  <si>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</si>
  <si>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</si>
  <si>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</si>
  <si>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</si>
  <si>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</si>
  <si>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</si>
  <si>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</si>
  <si>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</si>
  <si>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</si>
  <si>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</si>
  <si>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</si>
  <si>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</si>
  <si>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</si>
  <si>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</si>
  <si>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</si>
  <si>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</si>
  <si>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</si>
  <si>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</si>
  <si>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</si>
  <si>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</si>
  <si>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</si>
  <si>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</si>
  <si>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</si>
  <si>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</si>
  <si>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</si>
  <si>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</si>
  <si>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</si>
  <si>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</si>
  <si>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</si>
  <si>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</si>
  <si>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</si>
  <si>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</si>
  <si>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</si>
  <si>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</si>
  <si>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</si>
  <si>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</si>
  <si>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</si>
  <si>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</si>
  <si>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</si>
  <si>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</si>
  <si>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</si>
  <si>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</si>
  <si>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</si>
  <si>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</si>
  <si>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</si>
  <si>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</si>
  <si>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</si>
  <si>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</si>
  <si>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</si>
  <si>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</si>
  <si>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</si>
  <si>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</si>
  <si>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</si>
  <si>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</si>
  <si>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</si>
  <si>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</si>
  <si>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</si>
  <si>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</si>
  <si>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</si>
  <si>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</si>
  <si>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</si>
  <si>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</si>
  <si>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</si>
  <si>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</si>
  <si>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</si>
  <si>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</si>
  <si>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</si>
  <si>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</si>
  <si>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</si>
  <si>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</si>
  <si>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</si>
  <si>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</si>
  <si>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</si>
  <si>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</si>
  <si>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</si>
  <si>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</si>
  <si>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</si>
  <si>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</si>
  <si>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</si>
  <si>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</si>
  <si>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</si>
  <si>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</si>
  <si>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</si>
  <si>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</si>
  <si>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</si>
  <si>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</si>
  <si>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</si>
  <si>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</si>
  <si>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</si>
  <si>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</si>
  <si>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</si>
  <si>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</si>
  <si>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</si>
  <si>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</si>
  <si>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</si>
  <si>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</si>
  <si>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</si>
  <si>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</si>
  <si>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</si>
  <si>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</si>
  <si>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</si>
  <si>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</si>
  <si>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</si>
  <si>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</si>
  <si>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</si>
  <si>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</si>
  <si>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</si>
  <si>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</si>
  <si>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</si>
  <si>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</si>
  <si>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</si>
  <si>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</si>
  <si>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</si>
  <si>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</si>
  <si>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</si>
  <si>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</si>
  <si>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</si>
  <si>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</si>
  <si>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</si>
  <si>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</si>
  <si>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</si>
  <si>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</si>
  <si>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</si>
  <si>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</si>
  <si>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</si>
  <si>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</si>
  <si>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</si>
  <si>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</si>
  <si>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</si>
  <si>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</si>
  <si>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</si>
  <si>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</si>
  <si>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</si>
  <si>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</si>
  <si>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</si>
  <si>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</si>
  <si>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</si>
  <si>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</si>
  <si>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</si>
  <si>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</si>
  <si>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</si>
  <si>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</si>
  <si>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</si>
  <si>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</si>
  <si>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</si>
  <si>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</si>
  <si>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</si>
  <si>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</si>
  <si>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</si>
  <si>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</si>
  <si>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</si>
  <si>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</si>
  <si>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</si>
  <si>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</si>
  <si>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</si>
  <si>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</si>
  <si>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</si>
  <si>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</si>
  <si>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</si>
  <si>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</si>
  <si>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</si>
  <si>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</si>
  <si>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</si>
  <si>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</si>
  <si>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</si>
  <si>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</si>
  <si>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</si>
  <si>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</si>
  <si>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</si>
  <si>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</si>
  <si>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</si>
  <si>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</si>
  <si>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</si>
  <si>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</si>
  <si>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</si>
  <si>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</si>
  <si>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</si>
  <si>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</si>
  <si>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</si>
  <si>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</si>
  <si>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</si>
  <si>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</si>
  <si>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</si>
  <si>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</si>
  <si>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</si>
  <si>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</si>
  <si>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</si>
  <si>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</si>
  <si>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</si>
  <si>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</si>
  <si>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</si>
  <si>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</si>
  <si>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</si>
  <si>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</si>
  <si>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</si>
  <si>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</si>
  <si>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</si>
  <si>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</si>
  <si>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</si>
  <si>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</si>
  <si>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</si>
  <si>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</si>
  <si>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</si>
  <si>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</si>
  <si>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</si>
  <si>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</si>
  <si>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</si>
  <si>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</si>
  <si>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</si>
  <si>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</si>
  <si>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</si>
  <si>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</si>
  <si>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</si>
  <si>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</si>
  <si>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</si>
  <si>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</si>
  <si>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</si>
  <si>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</si>
  <si>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</si>
  <si>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</si>
  <si>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</si>
  <si>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</si>
  <si>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</si>
  <si>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</si>
  <si>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</si>
  <si>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</si>
  <si>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</si>
  <si>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</si>
  <si>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</si>
  <si>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</si>
  <si>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</si>
  <si>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</si>
  <si>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</si>
  <si>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</si>
  <si>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</si>
  <si>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</si>
  <si>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</si>
  <si>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</si>
  <si>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</si>
  <si>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</si>
  <si>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</si>
  <si>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</si>
  <si>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</si>
  <si>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</si>
  <si>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</si>
  <si>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</si>
  <si>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</si>
  <si>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</si>
  <si>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</si>
  <si>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</si>
  <si>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</si>
  <si>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</si>
  <si>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</si>
  <si>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</si>
  <si>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</si>
  <si>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</si>
  <si>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</si>
  <si>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</si>
  <si>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</si>
  <si>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</si>
  <si>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</si>
  <si>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</si>
  <si>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</si>
  <si>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</si>
  <si>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</si>
  <si>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</si>
  <si>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</si>
  <si>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</si>
  <si>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</si>
  <si>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</si>
  <si>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</si>
  <si>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</si>
  <si>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</si>
  <si>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</si>
  <si>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</si>
  <si>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</si>
  <si>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</si>
  <si>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</si>
  <si>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</si>
  <si>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</si>
  <si>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</si>
  <si>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</si>
  <si>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</si>
  <si>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</si>
  <si>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</si>
  <si>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</si>
  <si>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</si>
  <si>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</si>
  <si>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</si>
  <si>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</si>
  <si>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</si>
  <si>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</si>
  <si>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</si>
  <si>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</si>
  <si>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</si>
  <si>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</si>
  <si>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</si>
  <si>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</si>
  <si>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</si>
  <si>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</si>
  <si>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</si>
  <si>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</si>
  <si>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</si>
  <si>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</si>
  <si>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</si>
  <si>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</si>
  <si>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</si>
  <si>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</si>
  <si>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</si>
  <si>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</si>
  <si>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</si>
  <si>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</si>
  <si>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</si>
  <si>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</si>
  <si>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</si>
  <si>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</si>
  <si>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</si>
  <si>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</si>
  <si>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</si>
  <si>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</si>
  <si>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</si>
  <si>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</si>
  <si>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</si>
  <si>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</si>
  <si>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</si>
  <si>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</si>
  <si>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</si>
  <si>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</si>
  <si>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</si>
  <si>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</si>
  <si>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</si>
  <si>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</si>
  <si>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</si>
  <si>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</si>
  <si>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</si>
  <si>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</si>
  <si>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</si>
  <si>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</si>
  <si>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</si>
  <si>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</si>
  <si>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</si>
  <si>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</si>
  <si>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</si>
  <si>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</si>
  <si>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</si>
  <si>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</si>
  <si>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</si>
  <si>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</si>
  <si>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</si>
  <si>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</si>
  <si>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</si>
  <si>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</si>
  <si>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</si>
  <si>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</si>
  <si>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</si>
  <si>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</si>
  <si>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</si>
  <si>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</si>
  <si>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</si>
  <si>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</si>
  <si>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</si>
  <si>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</si>
  <si>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</si>
  <si>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</si>
  <si>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</si>
  <si>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</si>
  <si>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</si>
  <si>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</si>
  <si>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</si>
  <si>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</si>
  <si>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</si>
  <si>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</si>
  <si>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</si>
  <si>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</si>
  <si>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</si>
  <si>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</si>
  <si>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</si>
  <si>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</si>
  <si>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</si>
  <si>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</si>
  <si>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</si>
  <si>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</si>
  <si>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</si>
  <si>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</si>
  <si>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</si>
  <si>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</si>
  <si>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</si>
  <si>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</si>
  <si>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</si>
  <si>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</si>
  <si>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</si>
  <si>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</si>
  <si>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</si>
  <si>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</si>
  <si>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</si>
  <si>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</si>
  <si>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</si>
  <si>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</si>
  <si>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</si>
  <si>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</si>
  <si>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</si>
  <si>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</si>
  <si>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</si>
  <si>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</si>
  <si>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</si>
  <si>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</si>
  <si>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</si>
  <si>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</si>
  <si>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</si>
  <si>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</si>
  <si>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</si>
  <si>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</si>
  <si>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</si>
  <si>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</si>
  <si>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</si>
  <si>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</si>
  <si>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</si>
  <si>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</si>
  <si>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</si>
  <si>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</si>
  <si>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</si>
  <si>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</si>
  <si>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</si>
  <si>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</si>
  <si>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</si>
  <si>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</si>
  <si>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</si>
  <si>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</si>
  <si>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</si>
  <si>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</si>
  <si>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</si>
  <si>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</si>
  <si>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</si>
  <si>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</si>
  <si>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</si>
  <si>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</si>
  <si>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</si>
  <si>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</si>
  <si>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</si>
  <si>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</si>
  <si>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</si>
  <si>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</si>
  <si>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</si>
  <si>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</si>
  <si>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</si>
  <si>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</si>
  <si>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</si>
  <si>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</si>
  <si>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</si>
  <si>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</si>
  <si>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</si>
  <si>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</si>
  <si>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</si>
  <si>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</si>
  <si>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</si>
  <si>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</si>
  <si>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</si>
  <si>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</si>
  <si>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</si>
  <si>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</si>
  <si>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</si>
  <si>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</si>
  <si>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</si>
  <si>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</si>
  <si>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</si>
  <si>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</si>
  <si>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</si>
  <si>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</si>
  <si>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</si>
  <si>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</si>
  <si>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</si>
  <si>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</si>
  <si>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</si>
  <si>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</si>
  <si>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</si>
  <si>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</si>
  <si>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</si>
  <si>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</si>
  <si>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</si>
  <si>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</si>
  <si>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</si>
  <si>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</si>
  <si>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</si>
  <si>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</si>
  <si>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</si>
  <si>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</si>
  <si>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</si>
  <si>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</si>
  <si>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</si>
  <si>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</si>
  <si>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</si>
  <si>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</si>
  <si>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</si>
  <si>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</si>
  <si>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</si>
  <si>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</si>
  <si>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</si>
  <si>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</si>
  <si>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</si>
  <si>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</si>
  <si>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</si>
  <si>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</si>
  <si>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</si>
  <si>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</si>
  <si>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</si>
  <si>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</si>
  <si>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</si>
  <si>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</si>
  <si>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</si>
  <si>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</si>
  <si>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</si>
  <si>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</si>
  <si>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</si>
  <si>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</si>
  <si>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</si>
  <si>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</si>
  <si>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</si>
  <si>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</si>
  <si>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</si>
  <si>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</si>
  <si>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</si>
  <si>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</si>
  <si>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</si>
  <si>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</si>
  <si>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</si>
  <si>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</si>
  <si>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</si>
  <si>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</si>
  <si>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</si>
  <si>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</si>
  <si>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</si>
  <si>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</si>
  <si>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</si>
  <si>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</si>
  <si>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</si>
  <si>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</si>
  <si>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</si>
  <si>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</si>
  <si>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</si>
  <si>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</si>
  <si>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</si>
  <si>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</si>
  <si>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</si>
  <si>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</si>
  <si>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</si>
  <si>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</si>
  <si>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</si>
  <si>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</si>
  <si>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</si>
  <si>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</si>
  <si>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</si>
  <si>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</si>
  <si>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</si>
  <si>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</si>
  <si>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</si>
  <si>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</si>
  <si>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</si>
  <si>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</si>
  <si>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</si>
  <si>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</si>
  <si>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</si>
  <si>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</si>
  <si>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</si>
  <si>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</si>
  <si>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</si>
  <si>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</si>
  <si>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</si>
  <si>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</si>
  <si>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</si>
  <si>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</si>
  <si>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</si>
  <si>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</si>
  <si>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</si>
  <si>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</si>
  <si>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</si>
  <si>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</si>
  <si>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</si>
  <si>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</si>
  <si>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</si>
  <si>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</si>
  <si>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</si>
  <si>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</si>
  <si>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</si>
  <si>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</si>
  <si>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</si>
  <si>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</si>
  <si>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</si>
  <si>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</si>
  <si>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</si>
  <si>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</si>
  <si>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</si>
  <si>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</si>
  <si>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</si>
  <si>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</si>
  <si>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</si>
  <si>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</si>
  <si>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</si>
  <si>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</si>
  <si>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</si>
  <si>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</si>
  <si>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</si>
  <si>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</si>
  <si>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</si>
  <si>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</si>
  <si>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</si>
  <si>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</si>
  <si>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</si>
  <si>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</si>
  <si>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</si>
  <si>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</si>
  <si>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</si>
  <si>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</si>
  <si>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</si>
  <si>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</si>
  <si>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</si>
  <si>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</si>
  <si>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</si>
  <si>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</si>
  <si>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</si>
  <si>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</si>
  <si>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</si>
  <si>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</si>
  <si>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</si>
  <si>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</si>
  <si>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</si>
  <si>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</si>
  <si>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</si>
  <si>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</si>
  <si>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</si>
  <si>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</si>
  <si>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</si>
  <si>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</si>
  <si>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</si>
  <si>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</si>
  <si>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</si>
  <si>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</si>
  <si>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</si>
  <si>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</si>
  <si>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</si>
  <si>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</si>
  <si>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</si>
  <si>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</si>
  <si>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</si>
  <si>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</si>
  <si>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</si>
  <si>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</si>
  <si>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</si>
  <si>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</si>
  <si>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</si>
  <si>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</si>
  <si>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</si>
  <si>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</si>
  <si>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</si>
  <si>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</si>
  <si>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</si>
  <si>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</si>
  <si>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</si>
  <si>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</si>
  <si>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</si>
  <si>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</si>
  <si>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</si>
  <si>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</si>
  <si>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</si>
  <si>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</si>
  <si>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</si>
  <si>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</si>
  <si>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</si>
  <si>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</si>
  <si>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</si>
  <si>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</si>
  <si>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</si>
  <si>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</si>
  <si>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</si>
  <si>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</si>
  <si>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</si>
  <si>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</si>
  <si>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</si>
  <si>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</si>
  <si>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</si>
  <si>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</si>
  <si>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</si>
  <si>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</si>
  <si>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</si>
  <si>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</si>
  <si>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</si>
  <si>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</si>
  <si>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</si>
  <si>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</si>
  <si>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</si>
  <si>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</si>
  <si>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</si>
  <si>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</si>
  <si>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</si>
  <si>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</si>
  <si>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</si>
  <si>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</si>
  <si>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</si>
  <si>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</si>
  <si>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</si>
  <si>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</si>
  <si>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</si>
  <si>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</si>
  <si>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</si>
  <si>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</si>
  <si>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</si>
  <si>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</si>
  <si>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</si>
  <si>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</si>
  <si>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</si>
  <si>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</si>
  <si>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</si>
  <si>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</si>
  <si>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</si>
  <si>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</si>
  <si>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</si>
  <si>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</si>
  <si>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</si>
  <si>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</si>
  <si>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</si>
  <si>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</si>
  <si>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</si>
  <si>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</si>
  <si>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</si>
  <si>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</si>
  <si>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</si>
  <si>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</si>
  <si>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</si>
  <si>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</si>
  <si>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</si>
  <si>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</si>
  <si>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</si>
  <si>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</si>
  <si>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</si>
  <si>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</si>
  <si>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</si>
  <si>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</si>
  <si>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</si>
  <si>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</si>
  <si>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</si>
  <si>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</si>
  <si>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</si>
  <si>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</si>
  <si>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</si>
  <si>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</si>
  <si>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</si>
  <si>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</si>
  <si>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</si>
  <si>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</si>
  <si>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</si>
  <si>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</si>
  <si>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</si>
  <si>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</si>
  <si>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</si>
  <si>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</si>
  <si>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</si>
  <si>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</si>
  <si>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</si>
  <si>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</si>
  <si>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</si>
  <si>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</si>
  <si>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</si>
  <si>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</si>
  <si>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</si>
  <si>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</si>
  <si>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</si>
  <si>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</si>
  <si>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</si>
  <si>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</si>
  <si>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</si>
  <si>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</si>
  <si>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</si>
  <si>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</si>
  <si>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</si>
  <si>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</si>
  <si>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</si>
  <si>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</si>
  <si>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</si>
  <si>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</si>
  <si>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</si>
  <si>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</si>
  <si>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</si>
  <si>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</si>
  <si>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</si>
  <si>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</si>
  <si>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</si>
  <si>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</si>
  <si>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</si>
  <si>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</si>
  <si>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</si>
  <si>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</si>
  <si>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</si>
  <si>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</si>
  <si>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</si>
  <si>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</si>
  <si>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</si>
  <si>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</si>
  <si>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</si>
  <si>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</si>
  <si>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</si>
  <si>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</si>
  <si>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</si>
  <si>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</si>
  <si>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</si>
  <si>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</si>
  <si>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</si>
  <si>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</si>
  <si>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</si>
  <si>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</si>
  <si>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</si>
  <si>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</si>
  <si>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</si>
  <si>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</si>
  <si>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</si>
  <si>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</si>
  <si>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</si>
  <si>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</si>
  <si>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</si>
  <si>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</si>
  <si>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</si>
  <si>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</si>
  <si>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</si>
  <si>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</si>
  <si>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</si>
  <si>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</si>
  <si>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</si>
  <si>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</si>
  <si>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</si>
  <si>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</si>
  <si>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</si>
  <si>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</si>
  <si>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</si>
  <si>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</si>
  <si>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</si>
  <si>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</si>
  <si>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</si>
  <si>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</si>
  <si>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</si>
  <si>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</si>
  <si>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</si>
  <si>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</si>
  <si>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</si>
  <si>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</si>
  <si>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</si>
  <si>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</si>
  <si>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</si>
  <si>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</si>
  <si>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</si>
  <si>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</si>
  <si>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</si>
  <si>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</si>
  <si>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</si>
  <si>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</si>
  <si>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</si>
  <si>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</si>
  <si>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</si>
  <si>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</si>
  <si>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</si>
  <si>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</si>
  <si>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</si>
  <si>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</si>
  <si>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</si>
  <si>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</si>
  <si>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</si>
  <si>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</si>
  <si>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</si>
  <si>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</si>
  <si>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</si>
  <si>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</si>
  <si>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</si>
  <si>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</si>
  <si>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</si>
  <si>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</si>
  <si>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</si>
  <si>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</si>
  <si>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</si>
  <si>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</si>
  <si>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</si>
  <si>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</si>
  <si>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</si>
  <si>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</si>
  <si>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</si>
  <si>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</si>
  <si>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</si>
  <si>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</si>
  <si>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</si>
  <si>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</si>
  <si>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</si>
  <si>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</si>
  <si>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</si>
  <si>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</si>
  <si>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</si>
  <si>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</si>
  <si>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</si>
  <si>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</si>
  <si>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</si>
  <si>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</si>
  <si>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</si>
  <si>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</si>
  <si>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</si>
  <si>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</si>
  <si>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</si>
  <si>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</si>
  <si>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</si>
  <si>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</si>
  <si>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</si>
  <si>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</si>
  <si>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</si>
  <si>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</si>
  <si>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</si>
  <si>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</si>
  <si>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</si>
  <si>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</si>
  <si>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</si>
  <si>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</si>
  <si>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</si>
  <si>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</si>
  <si>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</si>
  <si>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</si>
  <si>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</si>
  <si>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</si>
  <si>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</si>
  <si>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</si>
  <si>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</si>
  <si>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</si>
  <si>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</si>
  <si>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</si>
  <si>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</si>
  <si>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</si>
  <si>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</si>
  <si>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</si>
  <si>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</si>
  <si>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</si>
  <si>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</si>
  <si>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</si>
  <si>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</si>
  <si>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</si>
  <si>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</si>
  <si>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</si>
  <si>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</si>
  <si>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</si>
  <si>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</si>
  <si>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</si>
  <si>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</si>
  <si>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</si>
  <si>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</si>
  <si>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</si>
  <si>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</si>
  <si>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</si>
  <si>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</si>
  <si>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</si>
  <si>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</si>
  <si>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</si>
  <si>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</si>
  <si>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</si>
  <si>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</si>
  <si>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</si>
  <si>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</si>
  <si>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</si>
  <si>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</si>
  <si>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</si>
  <si>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</si>
  <si>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</si>
  <si>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</si>
  <si>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</si>
  <si>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</si>
  <si>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</si>
  <si>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</si>
  <si>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</si>
  <si>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</si>
  <si>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</si>
  <si>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</si>
  <si>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</si>
  <si>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</si>
  <si>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</si>
  <si>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</si>
  <si>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</si>
  <si>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</si>
  <si>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</si>
  <si>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</si>
  <si>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</si>
  <si>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</si>
  <si>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</si>
  <si>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</si>
  <si>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</si>
  <si>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</si>
  <si>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</si>
  <si>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</si>
  <si>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</si>
  <si>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</si>
  <si>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</si>
  <si>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</si>
  <si>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</si>
  <si>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</si>
  <si>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</si>
  <si>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</si>
  <si>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</si>
  <si>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</si>
  <si>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</si>
  <si>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</si>
  <si>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</si>
  <si>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</si>
  <si>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</si>
  <si>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</si>
  <si>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</si>
  <si>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</si>
  <si>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</si>
  <si>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</si>
  <si>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</si>
  <si>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</si>
  <si>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</si>
  <si>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</si>
  <si>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</si>
  <si>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</si>
  <si>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</si>
  <si>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</si>
  <si>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</si>
  <si>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</si>
  <si>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</si>
  <si>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</si>
  <si>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</si>
  <si>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</si>
  <si>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</si>
  <si>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</si>
  <si>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</si>
  <si>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</si>
  <si>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</si>
  <si>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</si>
  <si>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</si>
  <si>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</si>
  <si>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</si>
  <si>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</si>
  <si>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</si>
  <si>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</si>
  <si>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</si>
  <si>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</si>
  <si>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</si>
  <si>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</si>
  <si>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</si>
  <si>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</si>
  <si>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</si>
  <si>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</si>
  <si>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</si>
  <si>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</si>
  <si>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</si>
  <si>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</si>
  <si>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</si>
  <si>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</si>
  <si>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</si>
  <si>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</si>
  <si>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</si>
  <si>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</si>
  <si>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</si>
  <si>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</si>
  <si>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</si>
  <si>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</si>
  <si>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</si>
  <si>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</si>
  <si>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</si>
  <si>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</si>
  <si>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</si>
  <si>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</si>
  <si>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</si>
  <si>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</si>
  <si>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</si>
  <si>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</si>
  <si>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</si>
  <si>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</si>
  <si>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</si>
  <si>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</si>
  <si>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</si>
  <si>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</si>
  <si>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</si>
  <si>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</si>
  <si>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</si>
  <si>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</si>
  <si>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</si>
  <si>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</si>
  <si>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</si>
  <si>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</si>
  <si>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</si>
  <si>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</si>
  <si>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</si>
  <si>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</si>
  <si>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</si>
  <si>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</si>
  <si>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</si>
  <si>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</si>
  <si>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</si>
  <si>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</si>
  <si>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</si>
  <si>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</si>
  <si>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</si>
  <si>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</si>
  <si>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</si>
  <si>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</si>
  <si>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</si>
  <si>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</si>
  <si>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</si>
  <si>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</si>
  <si>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</si>
  <si>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</si>
  <si>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</si>
  <si>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</si>
  <si>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</si>
  <si>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</si>
  <si>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</si>
  <si>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</si>
  <si>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</si>
  <si>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</si>
  <si>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</si>
  <si>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</si>
  <si>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</si>
  <si>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</si>
  <si>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</si>
  <si>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</si>
  <si>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</si>
  <si>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</si>
  <si>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</si>
  <si>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</si>
  <si>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</si>
  <si>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</si>
  <si>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</si>
  <si>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</si>
  <si>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</si>
  <si>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</si>
  <si>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</si>
  <si>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</si>
  <si>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</si>
  <si>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</si>
  <si>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</si>
  <si>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</si>
  <si>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</si>
  <si>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</si>
  <si>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</si>
  <si>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</si>
  <si>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</si>
  <si>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</si>
  <si>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</si>
  <si>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</si>
  <si>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</si>
  <si>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</si>
  <si>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</si>
  <si>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</si>
  <si>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</si>
  <si>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</si>
  <si>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</si>
  <si>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</si>
  <si>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</si>
  <si>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</si>
  <si>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</si>
  <si>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</si>
  <si>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</si>
  <si>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</si>
  <si>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</si>
  <si>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</si>
  <si>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</si>
  <si>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</si>
  <si>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</si>
  <si>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</si>
  <si>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</si>
  <si>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</si>
  <si>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</si>
  <si>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</si>
  <si>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</si>
  <si>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</si>
  <si>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</si>
  <si>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</si>
  <si>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</si>
  <si>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</si>
  <si>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</si>
  <si>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</si>
  <si>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</si>
  <si>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</si>
  <si>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</si>
  <si>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</si>
  <si>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</si>
  <si>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</si>
  <si>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</si>
  <si>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</si>
  <si>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</si>
  <si>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</si>
  <si>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</si>
  <si>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</si>
  <si>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</si>
  <si>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</si>
  <si>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</si>
  <si>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</si>
  <si>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</si>
  <si>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</si>
  <si>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</si>
  <si>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</si>
  <si>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</si>
  <si>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</si>
  <si>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</si>
  <si>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</si>
  <si>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</si>
  <si>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</si>
  <si>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</si>
  <si>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</si>
  <si>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</si>
  <si>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</si>
  <si>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</si>
  <si>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</si>
  <si>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</si>
  <si>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</si>
  <si>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</si>
  <si>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</si>
  <si>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</si>
  <si>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</si>
  <si>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</si>
  <si>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</si>
  <si>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</si>
  <si>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</si>
  <si>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</si>
  <si>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</si>
  <si>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</si>
  <si>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</si>
  <si>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</si>
  <si>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</si>
  <si>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</si>
  <si>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</si>
  <si>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</si>
  <si>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</si>
  <si>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</si>
  <si>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</si>
  <si>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</si>
  <si>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</si>
  <si>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</si>
  <si>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</si>
  <si>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</si>
  <si>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</si>
  <si>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</si>
  <si>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</si>
  <si>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</si>
  <si>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</si>
  <si>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</si>
  <si>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</si>
  <si>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</si>
  <si>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</si>
  <si>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</si>
  <si>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</si>
  <si>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</si>
  <si>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</si>
  <si>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</si>
  <si>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</si>
  <si>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</si>
  <si>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</si>
  <si>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</si>
  <si>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</si>
  <si>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</si>
  <si>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</si>
  <si>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</si>
  <si>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</si>
  <si>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</si>
  <si>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</si>
  <si>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</si>
  <si>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</si>
  <si>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</si>
  <si>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</si>
  <si>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</si>
  <si>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</si>
  <si>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</si>
  <si>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</si>
  <si>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</si>
  <si>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</si>
  <si>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</si>
  <si>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</si>
  <si>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</si>
  <si>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</si>
  <si>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</si>
  <si>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</si>
  <si>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</si>
  <si>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</si>
  <si>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</si>
  <si>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</si>
  <si>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</si>
  <si>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</si>
  <si>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</si>
  <si>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</si>
  <si>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</si>
  <si>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</si>
  <si>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</si>
  <si>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</si>
  <si>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</si>
  <si>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</si>
  <si>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</si>
  <si>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</si>
  <si>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</si>
  <si>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</si>
  <si>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</si>
  <si>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</si>
  <si>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</si>
  <si>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</si>
  <si>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</si>
  <si>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</si>
  <si>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</si>
  <si>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</si>
  <si>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</si>
  <si>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</si>
  <si>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</si>
  <si>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</si>
  <si>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</si>
  <si>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</si>
  <si>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</si>
  <si>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</si>
  <si>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</si>
  <si>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</si>
  <si>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</si>
  <si>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</si>
  <si>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</si>
  <si>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</si>
  <si>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</si>
  <si>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</si>
  <si>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</si>
  <si>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</si>
  <si>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</si>
  <si>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</si>
  <si>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</si>
  <si>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</si>
  <si>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</si>
  <si>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</si>
  <si>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</si>
  <si>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</si>
  <si>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</si>
  <si>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</si>
  <si>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</si>
  <si>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</si>
  <si>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</si>
  <si>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</si>
  <si>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</si>
  <si>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</si>
  <si>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</si>
  <si>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</si>
  <si>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</si>
  <si>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</si>
  <si>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</si>
  <si>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</si>
  <si>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</si>
  <si>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</si>
  <si>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</si>
  <si>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</si>
  <si>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</si>
  <si>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</si>
  <si>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</si>
  <si>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</si>
  <si>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</si>
  <si>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</si>
  <si>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</si>
  <si>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</si>
  <si>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</si>
  <si>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</si>
  <si>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</si>
  <si>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</si>
  <si>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</si>
  <si>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</si>
  <si>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</si>
  <si>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</si>
  <si>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</si>
  <si>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</si>
  <si>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</si>
  <si>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</si>
  <si>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</si>
  <si>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</si>
  <si>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</si>
  <si>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</si>
  <si>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</si>
  <si>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</si>
  <si>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</si>
  <si>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</si>
  <si>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</si>
  <si>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</si>
  <si>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</si>
  <si>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</si>
  <si>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</si>
  <si>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</si>
  <si>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</si>
  <si>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</si>
  <si>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</si>
  <si>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</si>
  <si>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</si>
  <si>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</si>
  <si>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</si>
  <si>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</si>
  <si>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</si>
  <si>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</si>
  <si>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</si>
  <si>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</si>
  <si>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</si>
  <si>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</si>
  <si>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</si>
  <si>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</si>
  <si>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</si>
  <si>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</si>
  <si>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</si>
  <si>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</si>
  <si>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</si>
  <si>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</si>
  <si>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</si>
  <si>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</si>
  <si>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</si>
  <si>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</si>
  <si>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</si>
  <si>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</si>
  <si>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</si>
  <si>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</si>
  <si>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</si>
  <si>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</si>
  <si>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</si>
  <si>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</si>
  <si>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</si>
  <si>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</si>
  <si>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</si>
  <si>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</si>
  <si>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</si>
  <si>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</si>
  <si>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</si>
  <si>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</si>
  <si>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</si>
  <si>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</si>
  <si>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</si>
  <si>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</si>
  <si>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</si>
  <si>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</si>
  <si>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</si>
  <si>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</si>
  <si>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</si>
  <si>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</si>
  <si>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</si>
  <si>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</si>
  <si>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</si>
  <si>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</si>
  <si>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</si>
  <si>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</si>
  <si>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</si>
  <si>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</si>
  <si>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</si>
  <si>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</si>
  <si>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</si>
  <si>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</si>
  <si>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</si>
  <si>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</si>
  <si>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</si>
  <si>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</si>
  <si>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</si>
  <si>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</si>
  <si>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</si>
  <si>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</si>
  <si>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</si>
  <si>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</si>
  <si>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</si>
  <si>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</si>
  <si>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</si>
  <si>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</si>
  <si>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</si>
  <si>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</si>
  <si>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</si>
  <si>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</si>
  <si>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</si>
  <si>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</si>
  <si>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</si>
  <si>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</si>
  <si>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</si>
  <si>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</si>
  <si>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</si>
  <si>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</si>
  <si>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</si>
  <si>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</si>
  <si>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</si>
  <si>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</si>
  <si>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</si>
  <si>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</si>
  <si>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</si>
  <si>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</si>
  <si>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</si>
  <si>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</si>
  <si>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</si>
  <si>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</si>
  <si>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</si>
  <si>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</si>
  <si>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</si>
  <si>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</si>
  <si>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</si>
  <si>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</si>
  <si>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</si>
  <si>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</si>
  <si>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</si>
  <si>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</si>
  <si>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</si>
  <si>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</si>
  <si>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</si>
  <si>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</si>
  <si>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</si>
  <si>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</si>
  <si>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</si>
  <si>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</si>
  <si>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</si>
  <si>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</si>
  <si>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</si>
  <si>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</si>
  <si>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</si>
  <si>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</si>
  <si>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</si>
  <si>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</si>
  <si>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</si>
  <si>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</si>
  <si>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</si>
  <si>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</si>
  <si>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</si>
  <si>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</si>
  <si>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</si>
  <si>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</si>
  <si>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</si>
  <si>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</si>
  <si>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</si>
  <si>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</si>
  <si>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</si>
  <si>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</si>
  <si>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</si>
  <si>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</si>
  <si>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</si>
  <si>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</si>
  <si>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</si>
  <si>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</si>
  <si>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</si>
  <si>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</si>
  <si>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</si>
  <si>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</si>
  <si>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</si>
  <si>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</si>
  <si>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</si>
  <si>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</si>
  <si>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</si>
  <si>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</si>
  <si>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</si>
  <si>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</si>
  <si>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</si>
  <si>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</si>
  <si>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</si>
  <si>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</si>
  <si>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</si>
  <si>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</si>
  <si>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</si>
  <si>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</si>
  <si>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</si>
  <si>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</si>
  <si>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</si>
  <si>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</si>
  <si>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</si>
  <si>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</si>
  <si>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</si>
  <si>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</si>
  <si>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</si>
  <si>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</si>
  <si>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</si>
  <si>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</si>
  <si>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</si>
  <si>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</si>
  <si>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</si>
  <si>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</si>
  <si>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</si>
  <si>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</si>
  <si>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</si>
  <si>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</si>
  <si>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</si>
  <si>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</si>
  <si>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</si>
  <si>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</si>
  <si>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</si>
  <si>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</si>
  <si>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</si>
  <si>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</si>
  <si>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</si>
  <si>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</si>
  <si>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</si>
  <si>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</si>
  <si>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</si>
  <si>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</si>
  <si>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</si>
  <si>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</si>
  <si>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</si>
  <si>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</si>
  <si>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</si>
  <si>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</si>
  <si>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</si>
  <si>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</si>
  <si>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</si>
  <si>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</si>
  <si>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</si>
  <si>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</si>
  <si>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</si>
  <si>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</si>
  <si>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</si>
  <si>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</si>
  <si>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</si>
  <si>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</si>
  <si>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</si>
  <si>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</si>
  <si>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</si>
  <si>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</si>
  <si>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</si>
  <si>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</si>
  <si>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</si>
  <si>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</si>
  <si>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</si>
  <si>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</si>
  <si>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</si>
  <si>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</si>
  <si>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</si>
  <si>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</si>
  <si>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</si>
  <si>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</si>
  <si>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</si>
  <si>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</si>
  <si>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</si>
  <si>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</si>
  <si>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</si>
  <si>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</si>
  <si>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</si>
  <si>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</si>
  <si>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</si>
  <si>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</si>
  <si>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</si>
  <si>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</si>
  <si>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</si>
  <si>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</si>
  <si>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</si>
  <si>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</si>
  <si>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</si>
  <si>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</si>
  <si>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</si>
  <si>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</si>
  <si>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</si>
  <si>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</si>
  <si>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</si>
  <si>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</si>
  <si>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</si>
  <si>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</si>
  <si>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</si>
  <si>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</si>
  <si>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</si>
  <si>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</si>
  <si>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</si>
  <si>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</si>
  <si>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</si>
  <si>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</si>
  <si>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</si>
  <si>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</si>
  <si>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</si>
  <si>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</si>
  <si>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</si>
  <si>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</si>
  <si>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</si>
  <si>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</si>
  <si>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</si>
  <si>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</si>
  <si>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</si>
  <si>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</si>
  <si>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</si>
  <si>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</si>
  <si>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</si>
  <si>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</si>
  <si>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</si>
  <si>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</si>
  <si>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</si>
  <si>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</si>
  <si>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</si>
  <si>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</si>
  <si>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</si>
  <si>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</si>
  <si>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</si>
  <si>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</si>
  <si>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</si>
  <si>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</si>
  <si>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</si>
  <si>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</si>
  <si>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</si>
  <si>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</si>
  <si>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</si>
  <si>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</si>
  <si>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</si>
  <si>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</si>
  <si>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</si>
  <si>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</si>
  <si>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</si>
  <si>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</si>
  <si>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</si>
  <si>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</si>
  <si>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</si>
  <si>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</si>
  <si>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</si>
  <si>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</si>
  <si>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</si>
  <si>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</si>
  <si>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</si>
  <si>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</si>
  <si>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</si>
  <si>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</si>
  <si>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</si>
  <si>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</si>
  <si>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</si>
  <si>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</si>
  <si>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</si>
  <si>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</si>
  <si>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</si>
  <si>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</si>
  <si>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</si>
  <si>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</si>
  <si>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</si>
  <si>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</si>
  <si>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</si>
  <si>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</si>
  <si>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</si>
  <si>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</si>
  <si>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</si>
  <si>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</si>
  <si>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</si>
  <si>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</si>
  <si>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</si>
  <si>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</si>
  <si>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</si>
  <si>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</si>
  <si>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</si>
  <si>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</si>
  <si>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</si>
  <si>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</si>
  <si>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</si>
  <si>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</si>
  <si>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</si>
  <si>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</si>
  <si>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</si>
  <si>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</si>
  <si>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</si>
  <si>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</si>
  <si>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</si>
  <si>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</si>
  <si>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</si>
  <si>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</si>
  <si>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</si>
  <si>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</si>
  <si>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</si>
  <si>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</si>
  <si>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</si>
  <si>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</si>
  <si>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</si>
  <si>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</si>
  <si>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</si>
  <si>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</si>
  <si>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</si>
  <si>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</si>
  <si>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</si>
  <si>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</si>
  <si>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</si>
  <si>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</si>
  <si>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</si>
  <si>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</si>
  <si>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</si>
  <si>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</si>
  <si>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</si>
  <si>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</si>
  <si>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</si>
  <si>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</si>
  <si>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</si>
  <si>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</si>
  <si>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</si>
  <si>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</si>
  <si>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</si>
  <si>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</si>
  <si>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</si>
  <si>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</si>
  <si>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</si>
  <si>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</si>
  <si>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</si>
  <si>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</si>
  <si>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</si>
  <si>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</si>
  <si>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</si>
  <si>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</si>
  <si>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</si>
  <si>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</si>
  <si>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</si>
  <si>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</si>
  <si>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</si>
  <si>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</si>
  <si>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</si>
  <si>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</si>
  <si>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</si>
  <si>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</si>
  <si>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</si>
  <si>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</si>
  <si>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</si>
  <si>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</si>
  <si>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</si>
  <si>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</si>
  <si>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</si>
  <si>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</si>
  <si>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</si>
  <si>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</si>
  <si>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</si>
  <si>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</si>
  <si>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</si>
  <si>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</si>
  <si>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</si>
  <si>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</si>
  <si>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</si>
  <si>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</si>
  <si>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</si>
  <si>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</si>
  <si>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</si>
  <si>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</si>
  <si>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</si>
  <si>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</si>
  <si>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</si>
  <si>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</si>
  <si>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</si>
  <si>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</si>
  <si>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</si>
  <si>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</si>
  <si>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</si>
  <si>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</si>
  <si>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</si>
  <si>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</si>
  <si>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</si>
  <si>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</si>
  <si>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</si>
  <si>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</si>
  <si>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</si>
  <si>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</si>
  <si>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</si>
  <si>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</si>
  <si>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</si>
  <si>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</si>
  <si>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</si>
  <si>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</si>
  <si>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</si>
  <si>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</si>
  <si>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</si>
  <si>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</si>
  <si>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</si>
  <si>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</si>
  <si>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</si>
  <si>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</si>
  <si>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</si>
  <si>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</si>
  <si>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</si>
  <si>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</si>
  <si>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</si>
  <si>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</si>
  <si>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</si>
  <si>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</si>
  <si>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</si>
  <si>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</si>
  <si>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</si>
  <si>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</si>
  <si>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</si>
  <si>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</si>
  <si>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</si>
  <si>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</si>
  <si>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</si>
  <si>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</si>
  <si>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</si>
  <si>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</si>
  <si>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</si>
  <si>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</si>
  <si>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</si>
  <si>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</si>
  <si>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</si>
  <si>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</si>
  <si>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</si>
  <si>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</si>
  <si>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</si>
  <si>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</si>
  <si>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</si>
  <si>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</si>
  <si>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</si>
  <si>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</si>
  <si>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</si>
  <si>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</si>
  <si>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</si>
  <si>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</si>
  <si>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</si>
  <si>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</si>
  <si>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</si>
  <si>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</si>
  <si>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</si>
  <si>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</si>
  <si>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</si>
  <si>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</si>
  <si>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</si>
  <si>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</si>
  <si>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</si>
  <si>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</si>
  <si>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</si>
  <si>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</si>
  <si>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</si>
  <si>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</si>
  <si>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</si>
  <si>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</si>
  <si>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</si>
  <si>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</si>
  <si>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</si>
  <si>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</si>
  <si>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</si>
  <si>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</si>
  <si>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</si>
  <si>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</si>
  <si>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</si>
  <si>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</si>
  <si>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</si>
  <si>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</si>
  <si>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</si>
  <si>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</si>
  <si>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</si>
  <si>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</si>
  <si>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</si>
  <si>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</si>
  <si>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</si>
  <si>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</si>
  <si>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</si>
  <si>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</si>
  <si>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</si>
  <si>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</si>
  <si>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</si>
  <si>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</si>
  <si>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</si>
  <si>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</si>
  <si>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</si>
  <si>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</si>
  <si>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</si>
  <si>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</si>
  <si>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</si>
  <si>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</si>
  <si>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</si>
  <si>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</si>
  <si>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</si>
  <si>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</si>
  <si>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</si>
  <si>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</si>
  <si>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</si>
  <si>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</si>
  <si>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</si>
  <si>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</si>
  <si>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</si>
  <si>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</si>
  <si>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</si>
  <si>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</si>
  <si>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</si>
  <si>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</si>
  <si>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</si>
  <si>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</si>
  <si>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</si>
  <si>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</si>
  <si>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</si>
  <si>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</si>
  <si>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</si>
  <si>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</si>
  <si>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</si>
  <si>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</si>
  <si>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</si>
  <si>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</si>
  <si>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</si>
  <si>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</si>
  <si>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</si>
  <si>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</si>
  <si>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</si>
  <si>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</si>
  <si>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</si>
  <si>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</si>
  <si>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</si>
  <si>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</si>
  <si>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</si>
  <si>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</si>
  <si>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</si>
  <si>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</si>
  <si>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</si>
  <si>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</si>
  <si>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</si>
  <si>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</si>
  <si>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</si>
  <si>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</si>
  <si>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</si>
  <si>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</si>
  <si>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</si>
  <si>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</si>
  <si>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</si>
  <si>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</si>
  <si>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</si>
  <si>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</si>
  <si>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</si>
  <si>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</si>
  <si>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</si>
  <si>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</si>
  <si>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</si>
  <si>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</si>
  <si>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</si>
  <si>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</si>
  <si>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</si>
  <si>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</si>
  <si>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</si>
  <si>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</si>
  <si>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</si>
  <si>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</si>
  <si>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</si>
  <si>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</si>
  <si>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</si>
  <si>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</si>
  <si>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</si>
  <si>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</si>
  <si>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</si>
  <si>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</si>
  <si>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</si>
  <si>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</si>
  <si>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</si>
  <si>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</si>
  <si>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</si>
  <si>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</si>
  <si>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</si>
  <si>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</si>
  <si>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</si>
  <si>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</si>
  <si>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</si>
  <si>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</si>
  <si>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</si>
  <si>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</si>
  <si>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</si>
  <si>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</si>
  <si>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</si>
  <si>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</si>
  <si>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</si>
  <si>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</si>
  <si>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</si>
  <si>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</si>
  <si>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</si>
  <si>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</si>
  <si>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</si>
  <si>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</si>
  <si>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</si>
  <si>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</si>
  <si>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</si>
  <si>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</si>
  <si>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</si>
  <si>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</si>
  <si>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</si>
  <si>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</si>
  <si>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</si>
  <si>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</si>
  <si>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</si>
  <si>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</si>
  <si>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</si>
  <si>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</si>
  <si>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</si>
  <si>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</si>
  <si>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</si>
  <si>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</si>
  <si>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</si>
  <si>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</si>
  <si>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</si>
  <si>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</si>
  <si>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</si>
  <si>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</si>
  <si>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</si>
  <si>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</si>
  <si>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</si>
  <si>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</si>
  <si>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</si>
  <si>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</si>
  <si>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</si>
  <si>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</si>
  <si>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</si>
  <si>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</si>
  <si>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</si>
  <si>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</si>
  <si>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</si>
  <si>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</si>
  <si>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</si>
  <si>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</si>
  <si>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</si>
  <si>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</si>
  <si>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</si>
  <si>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</si>
  <si>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</si>
  <si>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</si>
  <si>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</si>
  <si>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</si>
  <si>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</si>
  <si>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</si>
  <si>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</si>
  <si>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</si>
  <si>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</si>
  <si>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</si>
  <si>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</si>
  <si>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</si>
  <si>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</si>
  <si>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</si>
  <si>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</si>
  <si>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</si>
  <si>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</si>
  <si>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</si>
  <si>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</si>
  <si>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</si>
  <si>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</si>
  <si>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</si>
  <si>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</si>
  <si>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</si>
  <si>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</si>
  <si>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</si>
  <si>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</si>
  <si>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</si>
  <si>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</si>
  <si>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</si>
  <si>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</si>
  <si>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</si>
  <si>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</si>
  <si>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</si>
  <si>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</si>
  <si>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</si>
  <si>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</si>
  <si>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</si>
  <si>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</si>
  <si>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</si>
  <si>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</si>
  <si>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</si>
  <si>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</si>
  <si>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</si>
  <si>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</si>
  <si>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</si>
  <si>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</si>
  <si>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</si>
  <si>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</si>
  <si>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</si>
  <si>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</si>
  <si>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</si>
  <si>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</si>
  <si>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</si>
  <si>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</si>
  <si>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</si>
  <si>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</si>
  <si>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</si>
  <si>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</si>
  <si>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</si>
  <si>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</si>
  <si>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</si>
  <si>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</si>
  <si>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</si>
  <si>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</si>
  <si>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</si>
  <si>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</si>
  <si>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</si>
  <si>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</si>
  <si>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</si>
  <si>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</si>
  <si>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</si>
  <si>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</si>
  <si>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</si>
  <si>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</si>
  <si>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</si>
  <si>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</si>
  <si>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</si>
  <si>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</si>
  <si>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</si>
  <si>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</si>
  <si>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</si>
  <si>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</si>
  <si>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</si>
  <si>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</si>
  <si>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</si>
  <si>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</si>
  <si>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</si>
  <si>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</si>
  <si>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</si>
  <si>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</si>
  <si>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</si>
  <si>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</si>
  <si>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</si>
  <si>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</si>
  <si>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</si>
  <si>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</si>
  <si>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</si>
  <si>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</si>
  <si>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</si>
  <si>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</si>
  <si>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</si>
  <si>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</si>
  <si>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</si>
  <si>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</si>
  <si>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</si>
  <si>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</si>
  <si>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</si>
  <si>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</si>
  <si>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</si>
  <si>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</si>
  <si>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</si>
  <si>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</si>
  <si>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</si>
  <si>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</si>
  <si>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</si>
  <si>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</si>
  <si>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</si>
  <si>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</si>
  <si>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</si>
  <si>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</si>
  <si>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</si>
  <si>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</si>
  <si>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</si>
  <si>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</si>
  <si>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</si>
  <si>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</si>
  <si>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</si>
  <si>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</si>
  <si>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</si>
  <si>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</si>
  <si>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</si>
  <si>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</si>
  <si>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</si>
  <si>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</si>
  <si>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</si>
  <si>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</si>
  <si>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</si>
  <si>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</si>
  <si>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</si>
  <si>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</si>
  <si>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</si>
  <si>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</si>
  <si>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</si>
  <si>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</si>
  <si>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</si>
  <si>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</si>
  <si>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</si>
  <si>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</si>
  <si>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</si>
  <si>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</si>
  <si>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</si>
  <si>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</si>
  <si>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</si>
  <si>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</si>
  <si>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</si>
  <si>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</si>
  <si>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</si>
  <si>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</si>
  <si>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</si>
  <si>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</si>
  <si>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</si>
  <si>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</si>
  <si>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</si>
  <si>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</si>
  <si>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</si>
  <si>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</si>
  <si>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</si>
  <si>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</si>
  <si>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</si>
  <si>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</si>
  <si>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</si>
  <si>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</si>
  <si>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</si>
  <si>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</si>
  <si>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</si>
  <si>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</si>
  <si>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</si>
  <si>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</si>
  <si>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</si>
  <si>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</si>
  <si>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</si>
  <si>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</si>
  <si>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</si>
  <si>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</si>
  <si>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</si>
  <si>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</si>
  <si>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</si>
  <si>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</si>
  <si>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</si>
  <si>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</si>
  <si>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</si>
  <si>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</si>
  <si>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</si>
  <si>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</si>
  <si>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</si>
  <si>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</si>
  <si>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</si>
  <si>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</si>
  <si>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</si>
  <si>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</si>
  <si>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</si>
  <si>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</si>
  <si>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</si>
  <si>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</si>
  <si>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</si>
  <si>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</si>
  <si>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</si>
  <si>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</si>
  <si>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</si>
  <si>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</si>
  <si>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</si>
  <si>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</si>
  <si>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</si>
  <si>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</si>
  <si>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</si>
  <si>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</si>
  <si>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</si>
  <si>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</si>
  <si>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</si>
  <si>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</si>
  <si>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</si>
  <si>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</si>
  <si>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</si>
  <si>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</si>
  <si>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</si>
  <si>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</si>
  <si>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</si>
  <si>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</si>
  <si>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</si>
  <si>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</si>
  <si>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</si>
  <si>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</si>
  <si>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</si>
  <si>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</si>
  <si>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</si>
  <si>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</si>
  <si>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</si>
  <si>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</si>
  <si>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</si>
  <si>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</si>
  <si>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</si>
  <si>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</si>
  <si>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</si>
  <si>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</si>
  <si>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</si>
  <si>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</si>
  <si>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</si>
  <si>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</si>
  <si>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</si>
  <si>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</si>
  <si>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</si>
  <si>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</si>
  <si>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</si>
  <si>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</si>
  <si>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</si>
  <si>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</si>
  <si>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</si>
  <si>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</si>
  <si>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</si>
  <si>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</si>
  <si>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</si>
  <si>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</si>
  <si>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</si>
  <si>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</si>
  <si>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</si>
  <si>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</si>
  <si>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</si>
  <si>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</si>
  <si>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</si>
  <si>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</si>
  <si>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</si>
  <si>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</si>
  <si>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</si>
  <si>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</si>
  <si>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</si>
  <si>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</si>
  <si>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</si>
  <si>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</si>
  <si>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</si>
  <si>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</si>
  <si>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</si>
  <si>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</si>
  <si>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</si>
  <si>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</si>
  <si>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</si>
  <si>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</si>
  <si>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</si>
  <si>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</si>
  <si>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</si>
  <si>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</si>
  <si>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</si>
  <si>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</si>
  <si>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</si>
  <si>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</si>
  <si>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</si>
  <si>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</si>
  <si>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</si>
  <si>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</si>
  <si>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</si>
  <si>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</si>
  <si>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</si>
  <si>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</si>
  <si>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</si>
  <si>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</si>
  <si>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</si>
  <si>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</si>
  <si>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</si>
  <si>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</si>
  <si>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</si>
  <si>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</si>
  <si>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</si>
  <si>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</si>
  <si>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</si>
  <si>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</si>
  <si>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</si>
  <si>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</si>
  <si>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</si>
  <si>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</si>
  <si>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</si>
  <si>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</si>
  <si>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</si>
  <si>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</si>
  <si>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</si>
  <si>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</si>
  <si>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</si>
  <si>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</si>
  <si>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</si>
  <si>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</si>
  <si>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</si>
  <si>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</si>
  <si>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</si>
  <si>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</si>
  <si>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</si>
  <si>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</si>
  <si>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</si>
  <si>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</si>
  <si>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</si>
  <si>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</si>
  <si>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</si>
  <si>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</si>
  <si>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</si>
  <si>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</si>
  <si>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</si>
  <si>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</si>
  <si>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</si>
  <si>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</si>
  <si>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</si>
  <si>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</si>
  <si>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</si>
  <si>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</si>
  <si>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</si>
  <si>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</si>
  <si>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</si>
  <si>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</si>
  <si>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</si>
  <si>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</si>
  <si>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</si>
  <si>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</si>
  <si>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</si>
  <si>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</si>
  <si>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</si>
  <si>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</si>
  <si>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</si>
  <si>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</si>
  <si>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</si>
  <si>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</si>
  <si>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</si>
  <si>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</si>
  <si>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</si>
  <si>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</si>
  <si>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</si>
  <si>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</si>
  <si>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</si>
  <si>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</si>
  <si>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</si>
  <si>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</si>
  <si>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</si>
  <si>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</si>
  <si>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</si>
  <si>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</si>
  <si>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</si>
  <si>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</si>
  <si>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</si>
  <si>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</si>
  <si>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</si>
  <si>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</si>
  <si>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</si>
  <si>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</si>
  <si>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</si>
  <si>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</si>
  <si>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</si>
  <si>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</si>
  <si>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</si>
  <si>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</si>
  <si>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</si>
  <si>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</si>
  <si>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</si>
  <si>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</si>
  <si>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</si>
  <si>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</si>
  <si>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</si>
  <si>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</si>
  <si>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</si>
  <si>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</si>
  <si>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</si>
  <si>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</si>
  <si>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</si>
  <si>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</si>
  <si>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</si>
  <si>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</si>
  <si>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</si>
  <si>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</si>
  <si>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</si>
  <si>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</si>
  <si>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</si>
  <si>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</si>
  <si>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</si>
  <si>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</si>
  <si>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</si>
  <si>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</si>
  <si>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</si>
  <si>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</si>
  <si>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</si>
  <si>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</si>
  <si>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</si>
  <si>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</si>
  <si>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</si>
  <si>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</si>
  <si>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</si>
  <si>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</si>
  <si>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</si>
  <si>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</si>
  <si>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</si>
  <si>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</si>
  <si>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</si>
  <si>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</si>
  <si>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</si>
  <si>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</si>
  <si>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</si>
  <si>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</si>
  <si>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</si>
  <si>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</si>
  <si>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</si>
  <si>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</si>
  <si>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</si>
  <si>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</si>
  <si>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</si>
  <si>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</si>
  <si>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</si>
  <si>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</si>
  <si>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</si>
  <si>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</si>
  <si>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</si>
  <si>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</si>
  <si>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</si>
  <si>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</si>
  <si>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</si>
  <si>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</si>
  <si>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</si>
  <si>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</si>
  <si>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</si>
  <si>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</si>
  <si>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</si>
  <si>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</si>
  <si>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</si>
  <si>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</si>
  <si>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</si>
  <si>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</si>
  <si>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</si>
  <si>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</si>
  <si>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</si>
  <si>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</si>
  <si>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</si>
  <si>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</si>
  <si>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</si>
  <si>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</si>
  <si>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</si>
  <si>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</si>
  <si>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</si>
  <si>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</si>
  <si>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</si>
  <si>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</si>
  <si>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</si>
  <si>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</si>
  <si>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</si>
  <si>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</si>
  <si>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</si>
  <si>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</si>
  <si>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</si>
  <si>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</si>
  <si>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</si>
  <si>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</si>
  <si>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</si>
  <si>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</si>
  <si>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</si>
  <si>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</si>
  <si>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</si>
  <si>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</si>
  <si>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</si>
  <si>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</si>
  <si>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</si>
  <si>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</si>
  <si>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</si>
  <si>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</si>
  <si>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</si>
  <si>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</si>
  <si>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</si>
  <si>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</si>
  <si>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</si>
  <si>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</si>
  <si>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</si>
  <si>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</si>
  <si>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</si>
  <si>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</si>
  <si>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</si>
  <si>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</si>
  <si>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</si>
  <si>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</si>
  <si>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</si>
  <si>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</si>
  <si>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</si>
  <si>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</si>
  <si>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</si>
  <si>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</si>
  <si>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</si>
  <si>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</si>
  <si>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</si>
  <si>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</si>
  <si>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</si>
  <si>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</si>
  <si>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</si>
  <si>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</si>
  <si>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</si>
  <si>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</si>
  <si>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</si>
  <si>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</si>
  <si>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</si>
  <si>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</si>
  <si>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</si>
  <si>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</si>
  <si>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</si>
  <si>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</si>
  <si>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</si>
  <si>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</si>
  <si>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</si>
  <si>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</si>
  <si>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</si>
  <si>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</si>
  <si>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</si>
  <si>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</si>
  <si>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</si>
  <si>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</si>
  <si>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</si>
  <si>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</si>
  <si>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</si>
  <si>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</si>
  <si>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</si>
  <si>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</si>
  <si>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</si>
  <si>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</si>
  <si>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</si>
  <si>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</si>
  <si>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</si>
  <si>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</si>
  <si>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</si>
  <si>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</si>
  <si>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</si>
  <si>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</si>
  <si>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</si>
  <si>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</si>
  <si>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</si>
  <si>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</si>
  <si>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</si>
  <si>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</si>
  <si>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</si>
  <si>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</si>
  <si>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</si>
  <si>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</si>
  <si>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</si>
  <si>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</si>
  <si>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</si>
  <si>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</si>
  <si>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</si>
  <si>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</si>
  <si>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</si>
  <si>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</si>
  <si>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</si>
  <si>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</si>
  <si>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</si>
  <si>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</si>
  <si>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</si>
  <si>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</si>
  <si>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</si>
  <si>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</si>
  <si>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</si>
  <si>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</si>
  <si>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</si>
  <si>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</si>
  <si>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</si>
  <si>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</si>
  <si>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</si>
  <si>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</si>
  <si>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</si>
  <si>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</si>
  <si>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</si>
  <si>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</si>
  <si>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</si>
  <si>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</si>
  <si>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</si>
  <si>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</si>
  <si>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</si>
  <si>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</si>
  <si>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</si>
  <si>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</si>
  <si>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</si>
  <si>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</si>
  <si>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</si>
  <si>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</si>
  <si>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</si>
  <si>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</si>
  <si>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</si>
  <si>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</si>
  <si>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</si>
  <si>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</si>
  <si>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</si>
  <si>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</si>
  <si>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</si>
  <si>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</si>
  <si>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</si>
  <si>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</si>
  <si>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</si>
  <si>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</si>
  <si>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</si>
  <si>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</si>
  <si>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</si>
  <si>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</si>
  <si>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</si>
  <si>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</si>
  <si>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</si>
  <si>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</si>
  <si>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</si>
  <si>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</si>
  <si>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</si>
  <si>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</si>
  <si>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</si>
  <si>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</si>
  <si>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</si>
  <si>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</si>
  <si>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</si>
  <si>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</si>
  <si>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</si>
  <si>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</si>
  <si>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</si>
  <si>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</si>
  <si>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</si>
  <si>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</si>
  <si>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</si>
  <si>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</si>
  <si>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</si>
  <si>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</si>
  <si>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</si>
  <si>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</si>
  <si>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</si>
  <si>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</si>
  <si>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</si>
  <si>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</si>
  <si>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</si>
  <si>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</si>
  <si>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</si>
  <si>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</si>
  <si>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</si>
  <si>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</si>
  <si>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</si>
  <si>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</si>
  <si>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</si>
  <si>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</si>
  <si>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</si>
  <si>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</si>
  <si>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</si>
  <si>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</si>
  <si>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</si>
  <si>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</si>
  <si>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</si>
  <si>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</si>
  <si>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</si>
  <si>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</si>
  <si>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</si>
  <si>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</si>
  <si>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</si>
  <si>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</si>
  <si>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</si>
  <si>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</si>
  <si>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</si>
  <si>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</si>
  <si>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</si>
  <si>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</si>
  <si>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</si>
  <si>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</si>
  <si>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</si>
  <si>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</si>
  <si>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</si>
  <si>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</si>
  <si>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</si>
  <si>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</si>
  <si>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</si>
  <si>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</si>
  <si>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</si>
  <si>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</si>
  <si>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</si>
  <si>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</si>
  <si>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</si>
  <si>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</si>
  <si>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</si>
  <si>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</si>
  <si>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</si>
  <si>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</si>
  <si>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</si>
  <si>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</si>
  <si>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</si>
  <si>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</si>
  <si>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</si>
  <si>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</si>
  <si>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</si>
  <si>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</si>
  <si>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</si>
  <si>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</si>
  <si>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</si>
  <si>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</si>
  <si>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</si>
  <si>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</si>
  <si>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</si>
  <si>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</si>
  <si>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</si>
  <si>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</si>
  <si>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</si>
  <si>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</si>
  <si>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</si>
  <si>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</si>
  <si>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</si>
  <si>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</si>
  <si>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</si>
  <si>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</si>
  <si>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</si>
  <si>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</si>
  <si>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</si>
  <si>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</si>
  <si>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</si>
  <si>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</si>
  <si>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</si>
  <si>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</si>
  <si>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</si>
  <si>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</si>
  <si>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</si>
  <si>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</si>
  <si>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</si>
  <si>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</si>
  <si>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</si>
  <si>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</si>
  <si>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</si>
  <si>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</si>
  <si>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</si>
  <si>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</si>
  <si>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</si>
  <si>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</si>
  <si>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</si>
  <si>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</si>
  <si>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</si>
  <si>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</si>
  <si>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</si>
  <si>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</si>
  <si>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</si>
  <si>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</si>
  <si>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</si>
  <si>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</si>
  <si>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</si>
  <si>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</si>
  <si>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</si>
  <si>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</si>
  <si>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</si>
  <si>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</si>
  <si>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</si>
  <si>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</si>
  <si>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</si>
  <si>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</si>
  <si>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</si>
  <si>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</si>
  <si>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</si>
  <si>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</si>
  <si>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</si>
  <si>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</si>
  <si>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</si>
  <si>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</si>
  <si>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</si>
  <si>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</si>
  <si>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</si>
  <si>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</si>
  <si>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</si>
  <si>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</si>
  <si>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</si>
  <si>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</si>
  <si>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</si>
  <si>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</si>
  <si>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</si>
  <si>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</si>
  <si>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</si>
  <si>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</si>
  <si>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</si>
  <si>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</si>
  <si>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</si>
  <si>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</si>
  <si>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</si>
  <si>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</si>
  <si>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</si>
  <si>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</si>
  <si>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</si>
  <si>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</si>
  <si>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</si>
  <si>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</si>
  <si>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</si>
  <si>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</si>
  <si>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</si>
  <si>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</si>
  <si>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</si>
  <si>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</si>
  <si>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</si>
  <si>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</si>
  <si>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</si>
  <si>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</si>
  <si>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</si>
  <si>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</si>
  <si>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</si>
  <si>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</si>
  <si>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</si>
  <si>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</si>
  <si>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</si>
  <si>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</si>
  <si>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</si>
  <si>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</si>
  <si>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</si>
  <si>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</si>
  <si>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</si>
  <si>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</si>
  <si>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</si>
  <si>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</si>
  <si>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</si>
  <si>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</si>
  <si>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</si>
  <si>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</si>
  <si>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</si>
  <si>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</si>
  <si>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</si>
  <si>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</si>
  <si>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</si>
  <si>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</si>
  <si>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</si>
  <si>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</si>
  <si>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</si>
  <si>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</si>
  <si>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</si>
  <si>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</si>
  <si>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</si>
  <si>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</si>
  <si>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</si>
  <si>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</si>
  <si>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</si>
  <si>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</si>
  <si>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</si>
  <si>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</si>
  <si>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</si>
  <si>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</si>
  <si>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</si>
  <si>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</si>
  <si>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</si>
  <si>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</si>
  <si>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</si>
  <si>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</si>
  <si>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</si>
  <si>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</si>
  <si>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</si>
  <si>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</si>
  <si>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</si>
  <si>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</si>
  <si>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</si>
  <si>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</si>
  <si>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</si>
  <si>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</si>
  <si>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</si>
  <si>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</si>
  <si>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</si>
  <si>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</si>
  <si>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</si>
  <si>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</si>
  <si>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</si>
  <si>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</si>
  <si>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</si>
  <si>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</si>
  <si>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</si>
  <si>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</si>
  <si>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</si>
  <si>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</si>
  <si>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</si>
  <si>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</si>
  <si>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</si>
  <si>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</si>
  <si>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</si>
  <si>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</si>
  <si>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</si>
  <si>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</si>
  <si>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</si>
  <si>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</si>
  <si>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</si>
  <si>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</si>
  <si>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</si>
  <si>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</si>
  <si>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</si>
  <si>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</si>
  <si>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</si>
  <si>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</si>
  <si>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</si>
  <si>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</si>
  <si>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</si>
  <si>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</si>
  <si>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</si>
  <si>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</si>
  <si>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</si>
  <si>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</si>
  <si>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</si>
  <si>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</si>
  <si>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</si>
  <si>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</si>
  <si>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</si>
  <si>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</si>
  <si>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</si>
  <si>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</si>
  <si>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</si>
  <si>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</si>
  <si>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</si>
  <si>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</si>
  <si>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</si>
  <si>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</si>
  <si>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</si>
  <si>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</si>
  <si>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</si>
  <si>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</si>
  <si>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</si>
  <si>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</si>
  <si>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</si>
  <si>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</si>
  <si>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</si>
  <si>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</si>
  <si>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</si>
  <si>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</si>
  <si>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</si>
  <si>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</si>
  <si>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</si>
  <si>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</si>
  <si>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</si>
  <si>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</si>
  <si>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</si>
  <si>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</si>
  <si>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</si>
  <si>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</si>
  <si>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</si>
  <si>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</si>
  <si>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</si>
  <si>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</si>
  <si>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</si>
  <si>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</si>
  <si>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</si>
  <si>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</si>
  <si>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</si>
  <si>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</si>
  <si>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</si>
  <si>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</si>
  <si>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</si>
  <si>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</si>
  <si>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</si>
  <si>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</si>
  <si>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</si>
  <si>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</si>
  <si>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</si>
  <si>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</si>
  <si>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</si>
  <si>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</si>
  <si>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</si>
  <si>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</si>
  <si>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</si>
  <si>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</si>
  <si>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</si>
  <si>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</si>
  <si>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</si>
  <si>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</si>
  <si>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</si>
  <si>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</si>
  <si>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</si>
  <si>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</si>
  <si>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</si>
  <si>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</si>
  <si>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</si>
  <si>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</si>
  <si>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</si>
  <si>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</si>
  <si>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</si>
  <si>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</si>
  <si>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</si>
  <si>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</si>
  <si>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</si>
  <si>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</si>
  <si>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</si>
  <si>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</si>
  <si>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</si>
  <si>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</si>
  <si>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</si>
  <si>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</si>
  <si>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</si>
  <si>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</si>
  <si>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</si>
  <si>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</si>
  <si>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</si>
  <si>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</si>
  <si>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</si>
  <si>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</si>
  <si>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</si>
  <si>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</si>
  <si>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</si>
  <si>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</si>
  <si>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</si>
  <si>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</si>
  <si>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</si>
  <si>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</si>
  <si>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</si>
  <si>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</si>
  <si>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</si>
  <si>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</si>
  <si>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</si>
  <si>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</si>
  <si>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</si>
  <si>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</si>
  <si>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</si>
  <si>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</si>
  <si>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</si>
  <si>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</si>
  <si>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</si>
  <si>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</si>
  <si>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</si>
  <si>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</si>
  <si>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</si>
  <si>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</si>
  <si>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</si>
  <si>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</si>
  <si>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</si>
  <si>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</si>
  <si>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</si>
  <si>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</si>
  <si>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</si>
  <si>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</si>
  <si>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</si>
  <si>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</si>
  <si>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</si>
  <si>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</si>
  <si>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</si>
  <si>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</si>
  <si>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</si>
  <si>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</si>
  <si>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</si>
  <si>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</si>
  <si>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</si>
  <si>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</si>
  <si>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</si>
  <si>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</si>
  <si>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</si>
  <si>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</si>
  <si>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</si>
  <si>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</si>
  <si>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</si>
  <si>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</si>
  <si>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</si>
  <si>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</si>
  <si>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</si>
  <si>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</si>
  <si>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</si>
  <si>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</si>
  <si>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</si>
  <si>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</si>
  <si>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</si>
  <si>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</si>
  <si>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</si>
  <si>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</si>
  <si>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</si>
  <si>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</si>
  <si>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</si>
  <si>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</si>
  <si>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</si>
  <si>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</si>
  <si>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</si>
  <si>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</si>
  <si>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</si>
  <si>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</si>
  <si>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</si>
  <si>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</si>
  <si>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</si>
  <si>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</si>
  <si>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</si>
  <si>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</si>
  <si>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</si>
  <si>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</si>
  <si>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</si>
  <si>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</si>
  <si>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</si>
  <si>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</si>
  <si>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</si>
  <si>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</si>
  <si>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</si>
  <si>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</si>
  <si>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</si>
  <si>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</si>
  <si>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</si>
  <si>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</si>
  <si>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</si>
  <si>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</si>
  <si>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</si>
  <si>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</si>
  <si>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</si>
  <si>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</si>
  <si>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</si>
  <si>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</si>
  <si>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</si>
  <si>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</si>
  <si>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</si>
  <si>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</si>
  <si>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</si>
  <si>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</si>
  <si>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</si>
  <si>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</si>
  <si>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</si>
  <si>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</si>
  <si>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</si>
  <si>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</si>
  <si>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</si>
  <si>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</si>
  <si>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</si>
  <si>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</si>
  <si>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</si>
  <si>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</si>
  <si>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</si>
  <si>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</si>
  <si>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</si>
  <si>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</si>
  <si>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</si>
  <si>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</si>
  <si>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</si>
  <si>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</si>
  <si>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</si>
  <si>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</si>
  <si>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</si>
  <si>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</si>
  <si>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</si>
  <si>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</si>
  <si>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</si>
  <si>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</si>
  <si>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</si>
  <si>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</si>
  <si>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</si>
  <si>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</si>
  <si>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</si>
  <si>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</si>
  <si>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</si>
  <si>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</si>
  <si>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</si>
  <si>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</si>
  <si>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</si>
  <si>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</si>
  <si>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</si>
  <si>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</si>
  <si>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</si>
  <si>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</si>
  <si>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</si>
  <si>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</si>
  <si>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</si>
  <si>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</si>
  <si>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</si>
  <si>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</si>
  <si>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</si>
  <si>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</si>
  <si>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</si>
  <si>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</si>
  <si>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</si>
  <si>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</si>
  <si>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</si>
  <si>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</si>
  <si>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</si>
  <si>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</si>
  <si>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</si>
  <si>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</si>
  <si>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</si>
  <si>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</si>
  <si>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</si>
  <si>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</si>
  <si>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</si>
  <si>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</si>
  <si>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</si>
  <si>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</si>
  <si>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</si>
  <si>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</si>
  <si>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</si>
  <si>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</si>
  <si>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</si>
  <si>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</si>
  <si>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</si>
  <si>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</si>
  <si>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</si>
  <si>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</si>
  <si>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</si>
  <si>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</si>
  <si>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</si>
  <si>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</si>
  <si>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</si>
  <si>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</si>
  <si>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</si>
  <si>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</si>
  <si>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</si>
  <si>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</si>
  <si>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</si>
  <si>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</si>
  <si>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</si>
  <si>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</si>
  <si>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</si>
  <si>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</si>
  <si>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</si>
  <si>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</si>
  <si>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</si>
  <si>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</si>
  <si>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</si>
  <si>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</si>
  <si>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</si>
  <si>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</si>
  <si>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</si>
  <si>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</si>
  <si>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</si>
  <si>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</si>
  <si>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</si>
  <si>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</si>
  <si>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</si>
  <si>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</si>
  <si>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</si>
  <si>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</si>
  <si>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</si>
  <si>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</si>
  <si>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</si>
  <si>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</si>
  <si>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</si>
  <si>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</si>
  <si>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</si>
  <si>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</si>
  <si>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</si>
  <si>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</si>
  <si>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</si>
  <si>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</si>
  <si>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</si>
  <si>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</si>
  <si>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</si>
  <si>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</si>
  <si>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</si>
  <si>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</si>
  <si>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</si>
  <si>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</si>
  <si>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</si>
  <si>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</si>
  <si>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</si>
  <si>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</si>
  <si>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</si>
  <si>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</si>
  <si>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</si>
  <si>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</si>
  <si>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</si>
  <si>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</si>
  <si>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</si>
  <si>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</si>
  <si>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</si>
  <si>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</si>
  <si>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</si>
  <si>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</si>
  <si>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</si>
  <si>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</si>
  <si>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</si>
  <si>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</si>
  <si>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</si>
  <si>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</si>
  <si>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</si>
  <si>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</si>
  <si>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</si>
  <si>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</si>
  <si>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</si>
  <si>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</si>
  <si>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</si>
  <si>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</si>
  <si>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</si>
  <si>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</si>
  <si>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</si>
  <si>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</si>
  <si>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</si>
  <si>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</si>
  <si>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</si>
  <si>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</si>
  <si>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</si>
  <si>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</si>
  <si>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</si>
  <si>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</si>
  <si>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</si>
  <si>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</si>
  <si>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</si>
  <si>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</si>
  <si>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</si>
  <si>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</si>
  <si>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</si>
  <si>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</si>
  <si>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</si>
  <si>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</si>
  <si>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</si>
  <si>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</si>
  <si>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</si>
  <si>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</si>
  <si>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</si>
  <si>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</si>
  <si>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</si>
  <si>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</si>
  <si>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</si>
  <si>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</si>
  <si>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</si>
  <si>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</si>
  <si>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</si>
  <si>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</si>
  <si>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</si>
  <si>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</si>
  <si>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</si>
  <si>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</si>
  <si>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</si>
  <si>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</si>
  <si>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</si>
  <si>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</si>
  <si>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</si>
  <si>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</si>
  <si>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</si>
  <si>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</si>
  <si>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</si>
  <si>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</si>
  <si>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</si>
  <si>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</si>
  <si>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</si>
  <si>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</si>
  <si>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</si>
  <si>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</si>
  <si>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</si>
  <si>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</si>
  <si>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</si>
  <si>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</si>
  <si>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</si>
  <si>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</si>
  <si>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</si>
  <si>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</si>
  <si>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</si>
  <si>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</si>
  <si>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</si>
  <si>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</si>
  <si>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</si>
  <si>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</si>
  <si>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</si>
  <si>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</si>
  <si>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</si>
  <si>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</si>
  <si>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</si>
  <si>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</si>
  <si>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</si>
  <si>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</si>
  <si>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</si>
  <si>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</si>
  <si>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</si>
  <si>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</si>
  <si>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</si>
  <si>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</si>
  <si>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</si>
  <si>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</si>
  <si>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</si>
  <si>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</si>
  <si>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</si>
  <si>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</si>
  <si>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</si>
  <si>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</si>
  <si>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</si>
  <si>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</si>
  <si>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</si>
  <si>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</si>
  <si>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</si>
  <si>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</si>
  <si>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</si>
  <si>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</si>
  <si>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</si>
  <si>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</si>
  <si>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</si>
  <si>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</si>
  <si>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</si>
  <si>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</si>
  <si>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</si>
  <si>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</si>
  <si>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</si>
  <si>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</si>
  <si>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</si>
  <si>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</si>
  <si>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</si>
  <si>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</si>
  <si>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</si>
  <si>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</si>
  <si>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</si>
  <si>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</si>
  <si>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</si>
  <si>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</si>
  <si>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</si>
  <si>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</si>
  <si>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</si>
  <si>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</si>
  <si>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</si>
  <si>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</si>
  <si>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</si>
  <si>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</si>
  <si>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</si>
  <si>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</si>
  <si>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</si>
  <si>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</si>
  <si>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</si>
  <si>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</si>
  <si>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</si>
  <si>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</si>
  <si>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</si>
  <si>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</si>
  <si>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</si>
  <si>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</si>
  <si>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</si>
  <si>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</si>
  <si>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</si>
  <si>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</si>
  <si>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</si>
  <si>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</si>
  <si>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</si>
  <si>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</si>
  <si>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</si>
  <si>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</si>
  <si>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</si>
  <si>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</si>
  <si>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</si>
  <si>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</si>
  <si>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</si>
  <si>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</si>
  <si>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</si>
  <si>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</si>
  <si>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</si>
  <si>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</si>
  <si>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</si>
  <si>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</si>
  <si>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</si>
  <si>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</si>
  <si>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</si>
  <si>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</si>
  <si>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</si>
  <si>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</si>
  <si>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</si>
  <si>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</si>
  <si>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</si>
  <si>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</si>
  <si>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</si>
  <si>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</si>
  <si>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</si>
  <si>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</si>
  <si>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</si>
  <si>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</si>
  <si>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</si>
  <si>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</si>
  <si>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</si>
  <si>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</si>
  <si>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</si>
  <si>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</si>
  <si>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</si>
  <si>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</si>
  <si>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</si>
  <si>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</si>
  <si>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</si>
  <si>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</si>
  <si>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</si>
  <si>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</si>
  <si>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</si>
  <si>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</si>
  <si>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</si>
  <si>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</si>
  <si>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</si>
  <si>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</si>
  <si>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</si>
  <si>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</si>
  <si>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</si>
  <si>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</si>
  <si>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</si>
  <si>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</si>
  <si>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</si>
  <si>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</si>
  <si>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</si>
  <si>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</si>
  <si>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</si>
  <si>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</si>
  <si>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</si>
  <si>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</si>
  <si>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</si>
  <si>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</si>
  <si>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</si>
  <si>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</si>
  <si>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</si>
  <si>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</si>
  <si>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</si>
  <si>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</si>
  <si>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</si>
  <si>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</si>
  <si>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</si>
  <si>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</si>
  <si>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</si>
  <si>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</si>
  <si>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</si>
  <si>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</si>
  <si>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</si>
  <si>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</si>
  <si>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</si>
  <si>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</si>
  <si>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</si>
  <si>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</si>
  <si>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</si>
  <si>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</si>
  <si>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</si>
  <si>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</si>
  <si>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</si>
  <si>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</si>
  <si>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</si>
  <si>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</si>
  <si>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</si>
  <si>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</si>
  <si>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</si>
  <si>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</si>
  <si>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</si>
  <si>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</si>
  <si>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</si>
  <si>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</si>
  <si>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</si>
  <si>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</si>
  <si>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</si>
  <si>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</si>
  <si>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</si>
  <si>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</si>
  <si>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</si>
  <si>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</si>
  <si>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</si>
  <si>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</si>
  <si>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</si>
  <si>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</si>
  <si>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</si>
  <si>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</si>
  <si>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</si>
  <si>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</si>
  <si>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</si>
  <si>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</si>
  <si>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</si>
  <si>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</si>
  <si>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</si>
  <si>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</si>
  <si>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</si>
  <si>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</si>
  <si>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</si>
  <si>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</si>
  <si>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</si>
  <si>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</si>
  <si>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</si>
  <si>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</si>
  <si>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</si>
  <si>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</si>
  <si>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</si>
  <si>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</si>
  <si>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</si>
  <si>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</si>
  <si>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</si>
  <si>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</si>
  <si>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</si>
  <si>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</si>
  <si>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</si>
  <si>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</si>
  <si>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</si>
  <si>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</si>
  <si>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</si>
  <si>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</si>
  <si>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</si>
  <si>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</si>
  <si>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</si>
  <si>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</si>
  <si>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</si>
  <si>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</si>
  <si>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</si>
  <si>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</si>
  <si>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</si>
  <si>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</si>
  <si>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</si>
  <si>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</si>
  <si>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</si>
  <si>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</si>
  <si>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</si>
  <si>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</si>
  <si>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</si>
  <si>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</si>
  <si>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</si>
  <si>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</si>
  <si>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</si>
  <si>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</si>
  <si>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</si>
  <si>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</si>
  <si>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</si>
  <si>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</si>
  <si>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</si>
  <si>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</si>
  <si>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</si>
  <si>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</si>
  <si>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</si>
  <si>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</si>
  <si>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</si>
  <si>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</si>
  <si>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</si>
  <si>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</si>
  <si>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</si>
  <si>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</si>
  <si>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</si>
  <si>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</si>
  <si>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</si>
  <si>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</si>
  <si>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</si>
  <si>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</si>
  <si>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</si>
  <si>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</si>
  <si>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</si>
  <si>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</si>
  <si>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</si>
  <si>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</si>
  <si>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</si>
  <si>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</si>
  <si>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</si>
  <si>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</si>
  <si>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</si>
  <si>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</si>
  <si>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</si>
  <si>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</si>
  <si>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</si>
  <si>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</si>
  <si>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</si>
  <si>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</si>
  <si>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</si>
  <si>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</si>
  <si>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</si>
  <si>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</si>
  <si>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</si>
  <si>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</si>
  <si>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</si>
  <si>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</si>
  <si>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</si>
  <si>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</si>
  <si>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</si>
  <si>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</si>
  <si>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</si>
  <si>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</si>
  <si>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</si>
  <si>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</si>
  <si>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</si>
  <si>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</si>
  <si>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</si>
  <si>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</si>
  <si>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</si>
  <si>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</si>
  <si>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</si>
  <si>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</si>
  <si>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</si>
  <si>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</si>
  <si>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</si>
  <si>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</si>
  <si>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</si>
  <si>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</si>
  <si>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</si>
  <si>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</si>
  <si>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</si>
  <si>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</si>
  <si>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</si>
  <si>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</si>
  <si>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</si>
  <si>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</si>
  <si>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</si>
  <si>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</si>
  <si>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</si>
  <si>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</si>
  <si>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</si>
  <si>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</si>
  <si>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</si>
  <si>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</si>
  <si>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</si>
  <si>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</si>
  <si>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</si>
  <si>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</si>
  <si>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</si>
  <si>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</si>
  <si>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</si>
  <si>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</si>
  <si>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</si>
  <si>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</si>
  <si>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</si>
  <si>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</si>
  <si>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</si>
  <si>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</si>
  <si>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</si>
  <si>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</si>
  <si>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</si>
  <si>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</si>
  <si>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</si>
  <si>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</si>
  <si>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</si>
  <si>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</si>
  <si>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</si>
  <si>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</si>
  <si>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</si>
  <si>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</si>
  <si>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</si>
  <si>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</si>
  <si>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</si>
  <si>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</si>
  <si>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</si>
  <si>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</si>
  <si>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</si>
  <si>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</si>
  <si>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</si>
  <si>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</si>
  <si>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</si>
  <si>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</si>
  <si>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</si>
  <si>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</si>
  <si>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</si>
  <si>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</si>
  <si>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</si>
  <si>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</si>
  <si>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</si>
  <si>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</si>
  <si>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</si>
  <si>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</si>
  <si>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</si>
  <si>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</si>
  <si>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</si>
  <si>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</si>
  <si>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</si>
  <si>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</si>
  <si>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</si>
  <si>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</si>
  <si>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</si>
  <si>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</si>
  <si>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</si>
  <si>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</si>
  <si>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</si>
  <si>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</si>
  <si>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</si>
  <si>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</si>
  <si>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</si>
  <si>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</si>
  <si>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</si>
  <si>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</si>
  <si>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</si>
  <si>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</si>
  <si>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</si>
  <si>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</si>
  <si>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</si>
  <si>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</si>
  <si>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</si>
  <si>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</si>
  <si>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</si>
  <si>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</si>
  <si>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</si>
  <si>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</si>
  <si>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</si>
  <si>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</si>
  <si>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</si>
  <si>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</si>
  <si>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</si>
  <si>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</si>
  <si>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</si>
  <si>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</si>
  <si>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</si>
  <si>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</si>
  <si>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</si>
  <si>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</si>
  <si>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</si>
  <si>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</si>
  <si>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</si>
  <si>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</si>
  <si>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</si>
  <si>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</si>
  <si>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</si>
  <si>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</si>
  <si>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</si>
  <si>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</si>
  <si>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</si>
  <si>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</si>
  <si>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</si>
  <si>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</si>
  <si>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</si>
  <si>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</si>
  <si>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</si>
  <si>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</si>
  <si>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</si>
  <si>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</si>
  <si>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</si>
  <si>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</si>
  <si>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</si>
  <si>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</si>
  <si>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</si>
  <si>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</si>
  <si>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</si>
  <si>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</si>
  <si>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</si>
  <si>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</si>
  <si>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</si>
  <si>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</si>
  <si>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</si>
  <si>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</si>
  <si>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</si>
  <si>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</si>
  <si>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</si>
  <si>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</si>
  <si>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</si>
  <si>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</si>
  <si>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</si>
  <si>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</si>
  <si>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</si>
  <si>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</si>
  <si>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</si>
  <si>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</si>
  <si>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</si>
  <si>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</si>
  <si>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</si>
  <si>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</si>
  <si>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</si>
  <si>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</si>
  <si>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</si>
  <si>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</si>
  <si>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</si>
  <si>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</si>
  <si>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</si>
  <si>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</si>
  <si>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</si>
  <si>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</si>
  <si>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</si>
  <si>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</si>
  <si>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</si>
  <si>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</si>
  <si>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</si>
  <si>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</si>
  <si>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</si>
  <si>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</si>
  <si>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</si>
  <si>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</si>
  <si>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</si>
  <si>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</si>
  <si>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</si>
  <si>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</si>
  <si>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</si>
  <si>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</si>
  <si>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</si>
  <si>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</si>
  <si>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</si>
  <si>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</si>
  <si>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</si>
  <si>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</si>
  <si>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</si>
  <si>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</si>
  <si>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</si>
  <si>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</si>
  <si>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</si>
  <si>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</si>
  <si>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</si>
  <si>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</si>
  <si>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</si>
  <si>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</si>
  <si>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</si>
  <si>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</si>
  <si>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</si>
  <si>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</si>
  <si>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</si>
  <si>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</si>
  <si>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</si>
  <si>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</si>
  <si>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</si>
  <si>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</si>
  <si>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</si>
  <si>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</si>
  <si>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</si>
  <si>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</si>
  <si>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</si>
  <si>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</si>
  <si>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</si>
  <si>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</si>
  <si>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</si>
  <si>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</si>
  <si>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</si>
  <si>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</si>
  <si>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</si>
  <si>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</si>
  <si>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</si>
  <si>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</si>
  <si>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</si>
  <si>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</si>
  <si>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</si>
  <si>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</si>
  <si>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</si>
  <si>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</si>
  <si>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</si>
  <si>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</si>
  <si>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</si>
  <si>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</si>
  <si>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</si>
  <si>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</si>
  <si>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</si>
  <si>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</si>
  <si>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</si>
  <si>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</si>
  <si>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</si>
  <si>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</si>
  <si>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</si>
  <si>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</si>
  <si>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</si>
  <si>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</si>
  <si>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</si>
  <si>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</si>
  <si>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</si>
  <si>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</si>
  <si>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</si>
  <si>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</si>
  <si>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</si>
  <si>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</si>
  <si>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</si>
  <si>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</si>
  <si>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</si>
  <si>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</si>
  <si>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</si>
  <si>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</si>
  <si>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</si>
  <si>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</si>
  <si>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</si>
  <si>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</si>
  <si>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</si>
  <si>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</si>
  <si>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</si>
  <si>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</si>
  <si>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</si>
  <si>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</si>
  <si>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</si>
  <si>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</si>
  <si>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</si>
  <si>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</si>
  <si>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</si>
  <si>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</si>
  <si>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</si>
  <si>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</si>
  <si>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</si>
  <si>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</si>
  <si>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</si>
  <si>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</si>
  <si>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</si>
  <si>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</si>
  <si>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</si>
  <si>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</si>
  <si>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</si>
  <si>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</si>
  <si>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</si>
  <si>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</si>
  <si>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</si>
  <si>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</si>
  <si>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</si>
  <si>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</si>
  <si>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</si>
  <si>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</si>
  <si>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</si>
  <si>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</si>
  <si>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</si>
  <si>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</si>
  <si>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</si>
  <si>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</si>
  <si>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</si>
  <si>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</si>
  <si>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</si>
  <si>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</si>
  <si>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</si>
  <si>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</si>
  <si>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</si>
  <si>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</si>
  <si>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</si>
  <si>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</si>
  <si>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</si>
  <si>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</si>
  <si>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</si>
  <si>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</si>
  <si>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</si>
  <si>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</si>
  <si>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</si>
  <si>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</si>
  <si>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</si>
  <si>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</si>
  <si>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</si>
  <si>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</si>
  <si>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</si>
  <si>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</si>
  <si>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</si>
  <si>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</si>
  <si>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</si>
  <si>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</si>
  <si>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</si>
  <si>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</si>
  <si>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</si>
  <si>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</si>
  <si>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</si>
  <si>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</si>
  <si>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</si>
  <si>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</si>
  <si>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</si>
  <si>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</si>
  <si>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</si>
  <si>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</si>
  <si>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</si>
  <si>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</si>
  <si>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</si>
  <si>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</si>
  <si>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</si>
  <si>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</si>
  <si>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</si>
  <si>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</si>
  <si>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</si>
  <si>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</si>
  <si>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</si>
  <si>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</si>
  <si>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</si>
  <si>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</si>
  <si>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</si>
  <si>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</si>
  <si>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</si>
  <si>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</si>
  <si>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</si>
  <si>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</si>
  <si>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</si>
  <si>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</si>
  <si>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</si>
  <si>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</si>
  <si>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</si>
  <si>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</si>
  <si>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</si>
  <si>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</si>
  <si>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</si>
  <si>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</si>
  <si>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</si>
  <si>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</si>
  <si>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</si>
  <si>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</si>
  <si>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</si>
  <si>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</si>
  <si>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</si>
  <si>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</si>
  <si>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</si>
  <si>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</si>
  <si>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</si>
  <si>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</si>
  <si>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</si>
  <si>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</si>
  <si>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</si>
  <si>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</si>
  <si>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</si>
  <si>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</si>
  <si>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</si>
  <si>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</si>
  <si>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</si>
  <si>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</si>
  <si>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</si>
  <si>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</si>
  <si>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</si>
  <si>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</si>
  <si>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</si>
  <si>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</si>
  <si>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</si>
  <si>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</si>
  <si>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</si>
  <si>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</si>
  <si>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</si>
  <si>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</si>
  <si>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</si>
  <si>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</si>
  <si>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</si>
  <si>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</si>
  <si>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</si>
  <si>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</si>
  <si>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</si>
  <si>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</si>
  <si>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</si>
  <si>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</si>
  <si>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</si>
  <si>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</si>
  <si>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</si>
  <si>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</si>
  <si>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</si>
  <si>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</si>
  <si>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</si>
  <si>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</si>
  <si>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</si>
  <si>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</si>
  <si>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</si>
  <si>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</si>
  <si>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</si>
  <si>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</si>
  <si>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</si>
  <si>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</si>
  <si>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</si>
  <si>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</si>
  <si>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</si>
  <si>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</si>
  <si>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</si>
  <si>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</si>
  <si>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</si>
  <si>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</si>
  <si>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</si>
  <si>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</si>
  <si>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</si>
  <si>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</si>
  <si>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</si>
  <si>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</si>
  <si>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</si>
  <si>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</si>
  <si>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</si>
  <si>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</si>
  <si>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</si>
  <si>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</si>
  <si>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</si>
  <si>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</si>
  <si>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</si>
  <si>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</si>
  <si>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</si>
  <si>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</si>
  <si>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</si>
  <si>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</si>
  <si>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</si>
  <si>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</si>
  <si>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</si>
  <si>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</si>
  <si>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</si>
  <si>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</si>
  <si>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</si>
  <si>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</si>
  <si>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</si>
  <si>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</si>
  <si>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</si>
  <si>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</si>
  <si>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</si>
  <si>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</si>
  <si>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</si>
  <si>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</si>
  <si>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</si>
  <si>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</si>
  <si>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</si>
  <si>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</si>
  <si>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</si>
  <si>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</si>
  <si>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</si>
  <si>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</si>
  <si>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</si>
  <si>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</si>
  <si>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</si>
  <si>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</si>
  <si>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</si>
  <si>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</si>
  <si>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</si>
  <si>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</si>
  <si>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</si>
  <si>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</si>
  <si>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</si>
  <si>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</si>
  <si>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</si>
  <si>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</si>
  <si>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</si>
  <si>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</si>
  <si>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</si>
  <si>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</si>
  <si>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</si>
  <si>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</si>
  <si>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</si>
  <si>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</si>
  <si>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</si>
  <si>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</si>
  <si>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</si>
  <si>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</si>
  <si>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</si>
  <si>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</si>
  <si>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</si>
  <si>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</si>
  <si>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</si>
  <si>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</si>
  <si>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</si>
  <si>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</si>
  <si>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</si>
  <si>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</si>
  <si>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</si>
  <si>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</si>
  <si>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</si>
  <si>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</si>
  <si>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</si>
  <si>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</si>
  <si>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</si>
  <si>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</si>
  <si>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</si>
  <si>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</si>
  <si>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</si>
  <si>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</si>
  <si>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</si>
  <si>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</si>
  <si>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</si>
  <si>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</si>
  <si>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</si>
  <si>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</si>
  <si>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</si>
  <si>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</si>
  <si>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</si>
  <si>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</si>
  <si>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</si>
  <si>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</si>
  <si>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</si>
  <si>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</si>
  <si>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</si>
  <si>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</si>
  <si>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</si>
  <si>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</si>
  <si>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</si>
  <si>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</si>
  <si>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</si>
  <si>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</si>
  <si>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</si>
  <si>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</si>
  <si>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</si>
  <si>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</si>
  <si>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</si>
  <si>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</si>
  <si>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</si>
  <si>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</si>
  <si>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</si>
  <si>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</si>
  <si>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</si>
  <si>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</si>
  <si>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</si>
  <si>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</si>
  <si>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</si>
  <si>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</si>
  <si>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</si>
  <si>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</si>
  <si>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</si>
  <si>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</si>
  <si>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</si>
  <si>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</si>
  <si>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</si>
  <si>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</si>
  <si>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</si>
  <si>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</si>
  <si>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</si>
  <si>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</si>
  <si>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</si>
  <si>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</si>
  <si>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</si>
  <si>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</si>
  <si>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</si>
  <si>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</si>
  <si>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</si>
  <si>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</si>
  <si>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</si>
  <si>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</si>
  <si>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</si>
  <si>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</si>
  <si>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</si>
  <si>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</si>
  <si>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</si>
  <si>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</si>
  <si>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</si>
  <si>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</si>
  <si>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</si>
  <si>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</si>
  <si>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</si>
  <si>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</si>
  <si>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</si>
  <si>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</si>
  <si>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</si>
  <si>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</si>
  <si>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</si>
  <si>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</si>
  <si>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</si>
  <si>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</si>
  <si>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</si>
  <si>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</si>
  <si>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</si>
  <si>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</si>
  <si>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</si>
  <si>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</si>
  <si>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</si>
  <si>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</si>
  <si>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</si>
  <si>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</si>
  <si>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</si>
  <si>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</si>
  <si>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</si>
  <si>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</si>
  <si>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</si>
  <si>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</si>
  <si>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</si>
  <si>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</si>
  <si>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</si>
  <si>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</si>
  <si>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</si>
  <si>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</si>
  <si>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</si>
  <si>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</si>
  <si>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</si>
  <si>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</si>
  <si>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</si>
  <si>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</si>
  <si>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</si>
  <si>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</si>
  <si>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</si>
  <si>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</si>
  <si>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</si>
  <si>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</si>
  <si>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</si>
  <si>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</si>
  <si>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</si>
  <si>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</si>
  <si>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</si>
  <si>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</si>
  <si>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</si>
  <si>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</si>
  <si>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</si>
  <si>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</si>
  <si>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</si>
  <si>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</si>
  <si>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</si>
  <si>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</si>
  <si>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</si>
  <si>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</si>
  <si>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</si>
  <si>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</si>
  <si>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</si>
  <si>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</si>
  <si>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</si>
  <si>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</si>
  <si>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</si>
  <si>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</si>
  <si>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</si>
  <si>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</si>
  <si>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</si>
  <si>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</si>
  <si>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</si>
  <si>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</si>
  <si>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</si>
  <si>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</si>
  <si>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</si>
  <si>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</si>
  <si>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</si>
  <si>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</si>
  <si>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</si>
  <si>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</si>
  <si>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</si>
  <si>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</si>
  <si>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</si>
  <si>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</si>
  <si>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</si>
  <si>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</si>
  <si>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</si>
  <si>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</si>
  <si>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</si>
  <si>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</si>
  <si>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</si>
  <si>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</si>
  <si>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</si>
  <si>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</si>
  <si>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</si>
  <si>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</si>
  <si>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</si>
  <si>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</si>
  <si>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</si>
  <si>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</si>
  <si>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</si>
  <si>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</si>
  <si>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</si>
  <si>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</si>
  <si>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</si>
  <si>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</si>
  <si>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</si>
  <si>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</si>
  <si>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</si>
  <si>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</si>
  <si>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</si>
  <si>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</si>
  <si>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</si>
  <si>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</si>
  <si>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</si>
  <si>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</si>
  <si>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</si>
  <si>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</si>
  <si>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</si>
  <si>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</si>
  <si>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</si>
  <si>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</si>
  <si>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</si>
  <si>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</si>
  <si>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</si>
  <si>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</si>
  <si>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</si>
  <si>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</si>
  <si>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</si>
  <si>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</si>
  <si>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</si>
  <si>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</si>
  <si>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</si>
  <si>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</si>
  <si>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</si>
  <si>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</si>
  <si>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</si>
  <si>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</si>
  <si>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</si>
  <si>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</si>
  <si>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</si>
  <si>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</si>
  <si>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</si>
  <si>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</si>
  <si>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</si>
  <si>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</si>
  <si>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</si>
  <si>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</si>
  <si>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</si>
  <si>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</si>
  <si>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</si>
  <si>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</si>
  <si>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</si>
  <si>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</si>
  <si>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</si>
  <si>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</si>
  <si>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</si>
  <si>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</si>
  <si>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</si>
  <si>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</si>
  <si>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</si>
  <si>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</si>
  <si>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</si>
  <si>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</si>
  <si>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</si>
  <si>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</si>
  <si>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</si>
  <si>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</si>
  <si>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</si>
  <si>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</si>
  <si>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</si>
  <si>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</si>
  <si>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</si>
  <si>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</si>
  <si>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</si>
  <si>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</si>
  <si>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</si>
  <si>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</si>
  <si>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</si>
  <si>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</si>
  <si>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</si>
  <si>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</si>
  <si>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</si>
  <si>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</si>
  <si>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</si>
  <si>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</si>
  <si>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</si>
  <si>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</si>
  <si>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</si>
  <si>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</si>
  <si>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</si>
  <si>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</si>
  <si>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</si>
  <si>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</si>
  <si>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</si>
  <si>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</si>
  <si>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</si>
  <si>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</si>
  <si>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</si>
  <si>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</si>
  <si>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</si>
  <si>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</si>
  <si>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</si>
  <si>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</si>
  <si>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</si>
  <si>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</si>
  <si>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</si>
  <si>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</si>
  <si>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</si>
  <si>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</si>
  <si>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</si>
  <si>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</si>
  <si>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</si>
  <si>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</si>
  <si>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</si>
  <si>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</si>
  <si>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</si>
  <si>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</si>
  <si>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</si>
  <si>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</si>
  <si>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</si>
  <si>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</si>
  <si>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</si>
  <si>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</si>
  <si>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</si>
  <si>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</si>
  <si>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</si>
  <si>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</si>
  <si>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</si>
  <si>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</si>
  <si>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</si>
  <si>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</si>
  <si>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</si>
  <si>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</si>
  <si>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</si>
  <si>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</si>
  <si>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</si>
  <si>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</si>
  <si>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</si>
  <si>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</si>
  <si>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</si>
  <si>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</si>
  <si>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</si>
  <si>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</si>
  <si>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</si>
  <si>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</si>
  <si>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</si>
  <si>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</si>
  <si>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</si>
  <si>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</si>
  <si>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</si>
  <si>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</si>
  <si>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</si>
  <si>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</si>
  <si>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</si>
  <si>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</si>
  <si>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</si>
  <si>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</si>
  <si>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</si>
  <si>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</si>
  <si>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</si>
  <si>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</si>
  <si>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</si>
  <si>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</si>
  <si>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</si>
  <si>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</si>
  <si>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</si>
  <si>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</si>
  <si>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</si>
  <si>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</si>
  <si>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</si>
  <si>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</si>
  <si>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</si>
  <si>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</si>
  <si>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</si>
  <si>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</si>
  <si>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</si>
  <si>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</si>
  <si>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</si>
  <si>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</si>
  <si>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</si>
  <si>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</si>
  <si>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</si>
  <si>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</si>
  <si>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</si>
  <si>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</si>
  <si>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</si>
  <si>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</si>
  <si>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</si>
  <si>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</si>
  <si>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</si>
  <si>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</si>
  <si>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</si>
  <si>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</si>
  <si>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</si>
  <si>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</si>
  <si>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</si>
  <si>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</si>
  <si>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</si>
  <si>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</si>
  <si>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</si>
  <si>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</si>
  <si>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</si>
  <si>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</si>
  <si>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</si>
  <si>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</si>
  <si>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</si>
  <si>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</si>
  <si>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</si>
  <si>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</si>
  <si>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</si>
  <si>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</si>
  <si>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</si>
  <si>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</si>
  <si>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</si>
  <si>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</si>
  <si>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</si>
  <si>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</si>
  <si>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</si>
  <si>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</si>
  <si>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</si>
  <si>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</si>
  <si>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</si>
  <si>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</si>
  <si>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</si>
  <si>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</si>
  <si>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</si>
  <si>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</si>
  <si>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</si>
  <si>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</si>
  <si>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</si>
  <si>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</si>
  <si>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</si>
  <si>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</si>
  <si>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</si>
  <si>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</si>
  <si>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</si>
  <si>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</si>
  <si>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</si>
  <si>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</si>
  <si>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</si>
  <si>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</si>
  <si>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</si>
  <si>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</si>
  <si>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</si>
  <si>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</si>
  <si>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</si>
  <si>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</si>
  <si>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</si>
  <si>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</si>
  <si>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</si>
  <si>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</si>
  <si>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</si>
  <si>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</si>
  <si>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</si>
  <si>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</si>
  <si>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</si>
  <si>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</si>
  <si>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</si>
  <si>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</si>
  <si>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</si>
  <si>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</si>
  <si>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</si>
  <si>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</si>
  <si>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</si>
  <si>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</si>
  <si>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</si>
  <si>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</si>
  <si>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</si>
  <si>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</si>
  <si>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</si>
  <si>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</si>
  <si>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</si>
  <si>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</si>
  <si>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</si>
  <si>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</si>
  <si>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</si>
  <si>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</si>
  <si>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</si>
  <si>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</si>
  <si>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</si>
  <si>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</si>
  <si>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</si>
  <si>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</si>
  <si>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</si>
  <si>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</si>
  <si>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</si>
  <si>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</si>
  <si>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</si>
  <si>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</si>
  <si>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</si>
  <si>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</si>
  <si>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</si>
  <si>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</si>
  <si>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</si>
  <si>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</si>
  <si>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</si>
  <si>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</si>
  <si>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</si>
  <si>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</si>
  <si>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</si>
  <si>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</si>
  <si>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</si>
  <si>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</si>
  <si>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</si>
  <si>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</si>
  <si>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</si>
  <si>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</si>
  <si>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</si>
  <si>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</si>
  <si>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</si>
  <si>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</si>
  <si>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</si>
  <si>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</si>
  <si>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</si>
  <si>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</si>
  <si>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</si>
  <si>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</si>
  <si>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</si>
  <si>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</si>
  <si>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</si>
  <si>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</si>
  <si>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</si>
  <si>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</si>
  <si>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</si>
  <si>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</si>
  <si>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</si>
  <si>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</si>
  <si>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</si>
  <si>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</si>
  <si>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</si>
  <si>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</si>
  <si>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</si>
  <si>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</si>
  <si>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</si>
  <si>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</si>
  <si>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</si>
  <si>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</si>
  <si>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</si>
  <si>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</si>
  <si>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</si>
  <si>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</si>
  <si>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</si>
  <si>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</si>
  <si>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</si>
  <si>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</si>
  <si>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</si>
  <si>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</si>
  <si>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</si>
  <si>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</si>
  <si>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</si>
  <si>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</si>
  <si>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</si>
  <si>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</si>
  <si>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</si>
  <si>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</si>
  <si>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</si>
  <si>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</si>
  <si>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</si>
  <si>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</si>
  <si>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</si>
  <si>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</si>
  <si>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</si>
  <si>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</si>
  <si>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</si>
  <si>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</si>
  <si>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</si>
  <si>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</si>
  <si>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</si>
  <si>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</si>
  <si>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</si>
  <si>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</si>
  <si>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</si>
  <si>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</si>
  <si>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</si>
  <si>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</si>
  <si>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</si>
  <si>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</si>
  <si>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</si>
  <si>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</si>
  <si>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</si>
  <si>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</si>
  <si>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</si>
  <si>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</si>
  <si>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</si>
  <si>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</si>
  <si>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</si>
  <si>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</si>
  <si>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</si>
  <si>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</si>
  <si>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</si>
  <si>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</si>
  <si>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</si>
  <si>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</si>
  <si>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</si>
  <si>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</si>
  <si>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</si>
  <si>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</si>
  <si>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</si>
  <si>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</si>
  <si>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</si>
  <si>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</si>
  <si>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</si>
  <si>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</si>
  <si>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</si>
  <si>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</si>
  <si>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</si>
  <si>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</si>
  <si>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</si>
  <si>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</si>
  <si>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</si>
  <si>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</si>
  <si>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</si>
  <si>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</si>
  <si>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</si>
  <si>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</si>
  <si>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</si>
  <si>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</si>
  <si>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</si>
  <si>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</si>
  <si>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</si>
  <si>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</si>
  <si>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</si>
  <si>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</si>
  <si>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</si>
  <si>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</si>
  <si>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</si>
  <si>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</si>
  <si>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</si>
  <si>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</si>
  <si>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</si>
  <si>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</si>
  <si>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</si>
  <si>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</si>
  <si>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</si>
  <si>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</si>
  <si>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</si>
  <si>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</si>
  <si>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</si>
  <si>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</si>
  <si>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</si>
  <si>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</si>
  <si>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</si>
  <si>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</si>
  <si>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</si>
  <si>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</si>
  <si>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</si>
  <si>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</si>
  <si>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</si>
  <si>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</si>
  <si>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</si>
  <si>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</si>
  <si>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</si>
  <si>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</si>
  <si>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</si>
  <si>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</si>
  <si>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</si>
  <si>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</si>
  <si>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</si>
  <si>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</si>
  <si>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</si>
  <si>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</si>
  <si>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</si>
  <si>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</si>
  <si>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</si>
  <si>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</si>
  <si>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</si>
  <si>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</si>
  <si>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</si>
  <si>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</si>
  <si>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</si>
  <si>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</si>
  <si>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</si>
  <si>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</si>
  <si>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</si>
  <si>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</si>
  <si>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</si>
  <si>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</si>
  <si>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</si>
  <si>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</si>
  <si>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</si>
  <si>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</si>
  <si>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</si>
  <si>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</si>
  <si>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</si>
  <si>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</si>
  <si>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</si>
  <si>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</si>
  <si>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</si>
  <si>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</si>
  <si>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</si>
  <si>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</si>
  <si>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</si>
  <si>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</si>
  <si>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</si>
  <si>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</si>
  <si>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</si>
  <si>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</si>
  <si>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</si>
  <si>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</si>
  <si>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</si>
  <si>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</si>
  <si>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</si>
  <si>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</si>
  <si>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</si>
  <si>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</si>
  <si>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</si>
  <si>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</si>
  <si>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</si>
  <si>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</si>
  <si>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</si>
  <si>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</si>
  <si>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</si>
  <si>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</si>
  <si>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</si>
  <si>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</si>
  <si>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</si>
  <si>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</si>
  <si>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</si>
  <si>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</si>
  <si>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</si>
  <si>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</si>
  <si>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</si>
  <si>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</si>
  <si>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</si>
  <si>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</si>
  <si>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</si>
  <si>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</si>
  <si>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</si>
  <si>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</si>
  <si>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</si>
  <si>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</si>
  <si>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</si>
  <si>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</si>
  <si>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</si>
  <si>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</si>
  <si>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</si>
  <si>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</si>
  <si>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</si>
  <si>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</si>
  <si>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</si>
  <si>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</si>
  <si>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</si>
  <si>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</si>
  <si>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</si>
  <si>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</si>
  <si>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</si>
  <si>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</si>
  <si>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</si>
  <si>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</si>
  <si>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</si>
  <si>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</si>
  <si>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</si>
  <si>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</si>
  <si>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</si>
  <si>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</si>
  <si>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</si>
  <si>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</si>
  <si>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</si>
  <si>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</si>
  <si>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</si>
  <si>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</si>
  <si>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</si>
  <si>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</si>
  <si>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</si>
  <si>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</si>
  <si>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</si>
  <si>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</si>
  <si>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</si>
  <si>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</si>
  <si>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</si>
  <si>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</si>
  <si>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</si>
  <si>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</si>
  <si>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</si>
  <si>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</si>
  <si>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</si>
  <si>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</si>
  <si>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</si>
  <si>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</si>
  <si>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</si>
  <si>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</si>
  <si>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</si>
  <si>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</si>
  <si>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</si>
  <si>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</si>
  <si>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</si>
  <si>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</si>
  <si>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</si>
  <si>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</si>
  <si>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</si>
  <si>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</si>
  <si>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</si>
  <si>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</si>
  <si>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</si>
  <si>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</si>
  <si>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</si>
  <si>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</si>
  <si>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</si>
  <si>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</si>
  <si>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</si>
  <si>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</si>
  <si>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</si>
  <si>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</si>
  <si>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</si>
  <si>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</si>
  <si>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</si>
  <si>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</si>
  <si>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</si>
  <si>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</si>
  <si>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</si>
  <si>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</si>
  <si>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</si>
  <si>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</si>
  <si>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</si>
  <si>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</si>
  <si>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</si>
  <si>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</si>
  <si>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</si>
  <si>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</si>
  <si>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</si>
  <si>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</si>
  <si>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</si>
  <si>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</si>
  <si>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</si>
  <si>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</si>
  <si>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</si>
  <si>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</si>
  <si>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</si>
  <si>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</si>
  <si>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</si>
  <si>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</si>
  <si>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</si>
  <si>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</si>
  <si>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</si>
  <si>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</si>
  <si>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</si>
  <si>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</si>
  <si>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</si>
  <si>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</si>
  <si>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</si>
  <si>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</si>
  <si>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</si>
  <si>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</si>
  <si>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</si>
  <si>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</si>
  <si>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</si>
  <si>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</si>
  <si>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</si>
  <si>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</si>
  <si>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</si>
  <si>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</si>
  <si>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</si>
  <si>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</si>
  <si>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</si>
  <si>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</si>
  <si>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</si>
  <si>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</si>
  <si>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</si>
  <si>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</si>
  <si>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</si>
  <si>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</si>
  <si>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</si>
  <si>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</si>
  <si>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</si>
  <si>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</si>
  <si>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</si>
  <si>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</si>
  <si>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</si>
  <si>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</si>
  <si>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</si>
  <si>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</si>
  <si>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</si>
  <si>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</si>
  <si>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</si>
  <si>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</si>
  <si>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</si>
  <si>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</si>
  <si>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</si>
  <si>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</si>
  <si>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</si>
  <si>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</si>
  <si>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</si>
  <si>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</si>
  <si>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</si>
  <si>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</si>
  <si>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</si>
  <si>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</si>
  <si>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</si>
  <si>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</si>
  <si>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</si>
  <si>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</si>
  <si>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</si>
  <si>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</si>
  <si>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</si>
  <si>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</si>
  <si>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</si>
  <si>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</si>
  <si>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</si>
  <si>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</si>
  <si>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</si>
  <si>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</si>
  <si>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</si>
  <si>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</si>
  <si>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</si>
  <si>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</si>
  <si>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</si>
  <si>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</si>
  <si>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</si>
  <si>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</si>
  <si>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</si>
  <si>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</si>
  <si>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</si>
  <si>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</si>
  <si>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</si>
  <si>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</si>
  <si>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</si>
  <si>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</si>
  <si>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</si>
  <si>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</si>
  <si>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</si>
  <si>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</si>
  <si>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</si>
  <si>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</si>
  <si>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</si>
  <si>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</si>
  <si>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</si>
  <si>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</si>
  <si>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</si>
  <si>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</si>
  <si>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</si>
  <si>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</si>
  <si>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</si>
  <si>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</si>
  <si>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</si>
  <si>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</si>
  <si>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</si>
  <si>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</si>
  <si>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</si>
  <si>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</si>
  <si>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</si>
  <si>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</si>
  <si>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</si>
  <si>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</si>
  <si>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</si>
  <si>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</si>
  <si>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</si>
  <si>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</si>
  <si>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</si>
  <si>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</si>
  <si>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</si>
  <si>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</si>
  <si>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</si>
  <si>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</si>
  <si>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</si>
  <si>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</si>
  <si>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</si>
  <si>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</si>
  <si>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</si>
  <si>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</si>
  <si>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</si>
  <si>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</si>
  <si>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</si>
  <si>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</si>
  <si>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</si>
  <si>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</si>
  <si>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</si>
  <si>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</si>
  <si>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</si>
  <si>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</si>
  <si>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</si>
  <si>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</si>
  <si>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</si>
  <si>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</si>
  <si>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</si>
  <si>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</si>
  <si>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</si>
  <si>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</si>
  <si>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</si>
  <si>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</si>
  <si>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</si>
  <si>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</si>
  <si>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</si>
  <si>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</si>
  <si>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</si>
  <si>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</si>
  <si>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</si>
  <si>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</si>
  <si>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</si>
  <si>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</si>
  <si>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</si>
  <si>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</si>
  <si>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</si>
  <si>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</si>
  <si>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</si>
  <si>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</si>
  <si>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</si>
  <si>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</si>
  <si>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</si>
  <si>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</si>
  <si>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</si>
  <si>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</si>
  <si>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</si>
  <si>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</si>
  <si>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</si>
  <si>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</si>
  <si>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</si>
  <si>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</si>
  <si>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</si>
  <si>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</si>
  <si>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</si>
  <si>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</si>
  <si>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</si>
  <si>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</si>
  <si>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</si>
  <si>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</si>
  <si>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</si>
  <si>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</si>
  <si>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</si>
  <si>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</si>
  <si>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</si>
  <si>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</si>
  <si>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</si>
  <si>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</si>
  <si>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</si>
  <si>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</si>
  <si>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</si>
  <si>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</si>
  <si>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</si>
  <si>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</si>
  <si>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</si>
  <si>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</si>
  <si>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</si>
  <si>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</si>
  <si>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</si>
  <si>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</si>
  <si>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</si>
  <si>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</si>
  <si>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</si>
  <si>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</si>
  <si>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</si>
  <si>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</si>
  <si>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</si>
  <si>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</si>
  <si>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</si>
  <si>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</si>
  <si>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</si>
  <si>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</si>
  <si>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</si>
  <si>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</si>
  <si>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</si>
  <si>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</si>
  <si>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</si>
  <si>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</si>
  <si>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</si>
  <si>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</si>
  <si>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</si>
  <si>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</si>
  <si>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</si>
  <si>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</si>
  <si>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</si>
  <si>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</si>
  <si>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</si>
  <si>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</si>
  <si>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</si>
  <si>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</si>
  <si>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</si>
  <si>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</si>
  <si>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</si>
  <si>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</si>
  <si>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</si>
  <si>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</si>
  <si>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</si>
  <si>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</si>
  <si>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</si>
  <si>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</si>
  <si>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</si>
  <si>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</si>
  <si>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</si>
  <si>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</si>
  <si>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</si>
  <si>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</si>
  <si>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</si>
  <si>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</si>
  <si>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</si>
  <si>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</si>
  <si>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</si>
  <si>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</si>
  <si>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</si>
  <si>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</si>
  <si>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</si>
  <si>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</si>
  <si>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</si>
  <si>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</si>
  <si>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</si>
  <si>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</si>
  <si>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</si>
  <si>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</si>
  <si>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</si>
  <si>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</si>
  <si>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</si>
  <si>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</si>
  <si>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</si>
  <si>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</si>
  <si>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</si>
  <si>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</si>
  <si>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</si>
  <si>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</si>
  <si>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</si>
  <si>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</si>
  <si>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</si>
  <si>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</si>
  <si>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</si>
  <si>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</si>
  <si>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</si>
  <si>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</si>
  <si>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</si>
  <si>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</si>
  <si>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</si>
  <si>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</si>
  <si>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</si>
  <si>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</si>
  <si>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</si>
  <si>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</si>
  <si>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</si>
  <si>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</si>
  <si>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</si>
  <si>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</si>
  <si>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</si>
  <si>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</si>
  <si>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</si>
  <si>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</si>
  <si>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</si>
  <si>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</si>
  <si>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</si>
  <si>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</si>
  <si>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</si>
  <si>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</si>
  <si>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</si>
  <si>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</si>
  <si>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</si>
  <si>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</si>
  <si>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</si>
  <si>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</si>
  <si>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</si>
  <si>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</si>
  <si>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</si>
  <si>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</si>
  <si>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</si>
  <si>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</si>
  <si>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</si>
  <si>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</si>
  <si>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</si>
  <si>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</si>
  <si>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</si>
  <si>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</si>
  <si>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</si>
  <si>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</si>
  <si>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</si>
  <si>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</si>
  <si>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</si>
  <si>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</si>
  <si>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</si>
  <si>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</si>
  <si>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</si>
  <si>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</si>
  <si>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</si>
  <si>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</si>
  <si>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</si>
  <si>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</si>
  <si>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</si>
  <si>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</si>
  <si>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</si>
  <si>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</si>
  <si>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</si>
  <si>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</si>
  <si>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</si>
  <si>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</si>
  <si>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</si>
  <si>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</si>
  <si>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</si>
  <si>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</si>
  <si>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</si>
  <si>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</si>
  <si>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</si>
  <si>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</si>
  <si>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</si>
  <si>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</si>
  <si>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</si>
  <si>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</si>
  <si>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</si>
  <si>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</si>
  <si>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</si>
  <si>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</si>
  <si>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</si>
  <si>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</si>
  <si>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</si>
  <si>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</si>
  <si>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</si>
  <si>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</si>
  <si>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</si>
  <si>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</si>
  <si>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</si>
  <si>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</si>
  <si>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</si>
  <si>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</si>
  <si>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</si>
  <si>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</si>
  <si>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</si>
  <si>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</si>
  <si>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</si>
  <si>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</si>
  <si>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</si>
  <si>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</si>
  <si>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</si>
  <si>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</si>
  <si>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</si>
  <si>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</si>
  <si>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</si>
  <si>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</si>
  <si>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</si>
  <si>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</si>
  <si>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</si>
  <si>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</si>
  <si>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</si>
  <si>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</si>
  <si>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</si>
  <si>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</si>
  <si>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</si>
  <si>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</si>
  <si>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</si>
  <si>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</si>
  <si>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</si>
  <si>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</si>
  <si>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</si>
  <si>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</si>
  <si>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</si>
  <si>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</si>
  <si>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</si>
  <si>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</si>
  <si>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</si>
  <si>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</si>
  <si>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</si>
  <si>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</si>
  <si>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</si>
  <si>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</si>
  <si>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</si>
  <si>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</si>
  <si>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</si>
  <si>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</si>
  <si>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</si>
  <si>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</si>
  <si>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</si>
  <si>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</si>
  <si>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</si>
  <si>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</si>
  <si>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</si>
  <si>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</si>
  <si>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</si>
  <si>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</si>
  <si>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</si>
  <si>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</si>
  <si>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</si>
  <si>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</si>
  <si>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</si>
  <si>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</si>
  <si>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</si>
  <si>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</si>
  <si>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</si>
  <si>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</si>
  <si>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</si>
  <si>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</si>
  <si>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</si>
  <si>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</si>
  <si>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</si>
  <si>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</si>
  <si>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</si>
  <si>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</si>
  <si>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</si>
  <si>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</si>
  <si>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</si>
  <si>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</si>
  <si>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</si>
  <si>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</si>
  <si>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</si>
  <si>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</si>
  <si>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</si>
  <si>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</si>
  <si>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</si>
  <si>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</si>
  <si>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</si>
  <si>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</si>
  <si>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</si>
  <si>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</si>
  <si>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</si>
  <si>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</si>
  <si>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</si>
  <si>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</si>
  <si>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</si>
  <si>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</si>
  <si>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</si>
  <si>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</si>
  <si>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</si>
  <si>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</si>
  <si>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</si>
  <si>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</si>
  <si>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</si>
  <si>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</si>
  <si>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</si>
  <si>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</si>
  <si>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</si>
  <si>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</si>
  <si>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</si>
  <si>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</si>
  <si>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</si>
  <si>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</si>
  <si>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</si>
  <si>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</si>
  <si>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</si>
  <si>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</si>
  <si>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</si>
  <si>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</si>
  <si>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</si>
  <si>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</si>
  <si>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</si>
  <si>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</si>
  <si>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</si>
  <si>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</si>
  <si>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</si>
  <si>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</si>
  <si>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</si>
  <si>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</si>
  <si>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</si>
  <si>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</si>
  <si>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</si>
  <si>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</si>
  <si>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</si>
  <si>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</si>
  <si>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</si>
  <si>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</si>
  <si>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</si>
  <si>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</si>
  <si>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</si>
  <si>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</si>
  <si>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</si>
  <si>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</si>
  <si>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</si>
  <si>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</si>
  <si>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</si>
  <si>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</si>
  <si>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</si>
  <si>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</si>
  <si>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</si>
  <si>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</si>
  <si>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</si>
  <si>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</si>
  <si>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</si>
  <si>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</si>
  <si>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</si>
  <si>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</si>
  <si>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</si>
  <si>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</si>
  <si>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</si>
  <si>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</si>
  <si>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</si>
  <si>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</si>
  <si>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</si>
  <si>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</si>
  <si>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</si>
  <si>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</si>
  <si>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</si>
  <si>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</si>
  <si>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</si>
  <si>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</si>
  <si>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</si>
  <si>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</si>
  <si>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</si>
  <si>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</si>
  <si>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</si>
  <si>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</si>
  <si>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</si>
  <si>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</si>
  <si>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</si>
  <si>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</si>
  <si>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</si>
  <si>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</si>
  <si>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</si>
  <si>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</si>
  <si>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</si>
  <si>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</si>
  <si>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</si>
  <si>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</si>
  <si>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</si>
  <si>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</si>
  <si>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</si>
  <si>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</si>
  <si>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</si>
  <si>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</si>
  <si>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</si>
  <si>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</si>
  <si>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</si>
  <si>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</si>
  <si>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</si>
  <si>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</si>
  <si>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</si>
  <si>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</si>
  <si>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</si>
  <si>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</si>
  <si>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</si>
  <si>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</si>
  <si>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</si>
  <si>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</si>
  <si>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</si>
  <si>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</si>
  <si>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</si>
  <si>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</si>
  <si>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</si>
  <si>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</si>
  <si>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</si>
  <si>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</si>
  <si>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</si>
  <si>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</si>
  <si>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</si>
  <si>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</si>
  <si>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</si>
  <si>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</si>
  <si>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</si>
  <si>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</si>
  <si>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</si>
  <si>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</si>
  <si>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</si>
  <si>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</si>
  <si>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</si>
  <si>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</si>
  <si>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</si>
  <si>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</si>
  <si>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</si>
  <si>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</si>
  <si>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</si>
  <si>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</si>
  <si>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</si>
  <si>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</si>
  <si>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</si>
  <si>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</si>
  <si>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</si>
  <si>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</si>
  <si>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</si>
  <si>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</si>
  <si>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</si>
  <si>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</si>
  <si>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</si>
  <si>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</si>
  <si>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</si>
  <si>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</si>
  <si>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</si>
  <si>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</si>
  <si>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</si>
  <si>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</si>
  <si>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</si>
  <si>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</si>
  <si>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</si>
  <si>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</si>
  <si>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</si>
  <si>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</si>
  <si>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</si>
  <si>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</si>
  <si>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</si>
  <si>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</si>
  <si>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</si>
  <si>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</si>
  <si>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</si>
  <si>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</si>
  <si>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</si>
  <si>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</si>
  <si>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</si>
  <si>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</si>
  <si>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</si>
  <si>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</si>
  <si>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</si>
  <si>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</si>
  <si>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</si>
  <si>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</si>
  <si>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</si>
  <si>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</si>
  <si>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</si>
  <si>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</si>
  <si>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</si>
  <si>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</si>
  <si>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</si>
  <si>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</si>
  <si>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</si>
  <si>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</si>
  <si>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</si>
  <si>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</si>
  <si>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</si>
  <si>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</si>
  <si>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</si>
  <si>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</si>
  <si>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</si>
  <si>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</si>
  <si>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</si>
  <si>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</si>
  <si>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</si>
  <si>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</si>
  <si>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</si>
  <si>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</si>
  <si>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</si>
  <si>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</si>
  <si>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</si>
  <si>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</si>
  <si>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</si>
  <si>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</si>
  <si>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</si>
  <si>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</si>
  <si>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</si>
  <si>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</si>
  <si>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</si>
  <si>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</si>
  <si>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</si>
  <si>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</si>
  <si>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</si>
  <si>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</si>
  <si>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</si>
  <si>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</si>
  <si>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</si>
  <si>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</si>
  <si>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</si>
  <si>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</si>
  <si>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</si>
  <si>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</si>
  <si>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</si>
  <si>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</si>
  <si>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</si>
  <si>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</si>
  <si>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</si>
  <si>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</si>
  <si>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</si>
  <si>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</si>
  <si>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</si>
  <si>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</si>
  <si>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</si>
  <si>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</si>
  <si>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</si>
  <si>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</si>
  <si>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</si>
  <si>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</si>
  <si>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</si>
  <si>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</si>
  <si>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</si>
  <si>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</si>
  <si>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</si>
  <si>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</si>
  <si>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</si>
  <si>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</si>
  <si>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</si>
  <si>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</si>
  <si>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</si>
  <si>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</si>
  <si>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</si>
  <si>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</si>
  <si>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</si>
  <si>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</si>
  <si>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</si>
  <si>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</si>
  <si>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</si>
  <si>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</si>
  <si>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</si>
  <si>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</si>
  <si>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</si>
  <si>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</si>
  <si>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</si>
  <si>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</si>
  <si>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</si>
  <si>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</si>
  <si>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</si>
  <si>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</si>
  <si>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</si>
  <si>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</si>
  <si>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</si>
  <si>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</si>
  <si>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</si>
  <si>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</si>
  <si>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</si>
  <si>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</si>
  <si>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</si>
  <si>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</si>
  <si>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</si>
  <si>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</si>
  <si>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</si>
  <si>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</si>
  <si>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</si>
  <si>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</si>
  <si>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</si>
  <si>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</si>
  <si>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</si>
  <si>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</si>
  <si>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</si>
  <si>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</si>
  <si>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</si>
  <si>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</si>
  <si>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</si>
  <si>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</si>
  <si>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</si>
  <si>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</si>
  <si>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</si>
  <si>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</si>
  <si>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</si>
  <si>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</si>
  <si>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</si>
  <si>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</si>
  <si>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</si>
  <si>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</si>
  <si>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</si>
  <si>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</si>
  <si>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</si>
  <si>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</si>
  <si>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</si>
  <si>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</si>
  <si>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</si>
  <si>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</si>
  <si>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</si>
  <si>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</si>
  <si>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</si>
  <si>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</si>
  <si>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</si>
  <si>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</si>
  <si>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</si>
  <si>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</si>
  <si>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</si>
  <si>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</si>
  <si>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</si>
  <si>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</si>
  <si>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</si>
  <si>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</si>
  <si>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</si>
  <si>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</si>
  <si>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</si>
  <si>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</si>
  <si>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</si>
  <si>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</si>
  <si>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</si>
  <si>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</si>
  <si>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</si>
  <si>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</si>
  <si>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</si>
  <si>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</si>
  <si>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</si>
  <si>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</si>
  <si>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</si>
  <si>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</si>
  <si>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</si>
  <si>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</si>
  <si>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</si>
  <si>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</si>
  <si>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</si>
  <si>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</si>
  <si>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</si>
  <si>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</si>
  <si>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</si>
  <si>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</si>
  <si>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</si>
  <si>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</si>
  <si>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</si>
  <si>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</si>
  <si>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</si>
  <si>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</si>
  <si>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</si>
  <si>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</si>
  <si>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</si>
  <si>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</si>
  <si>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</si>
  <si>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</si>
  <si>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</si>
  <si>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</si>
  <si>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</si>
  <si>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</si>
  <si>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</si>
  <si>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</si>
  <si>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</si>
  <si>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</si>
  <si>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</si>
  <si>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</si>
  <si>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</si>
  <si>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</si>
  <si>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</si>
  <si>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</si>
  <si>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</si>
  <si>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</si>
  <si>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</si>
  <si>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</si>
  <si>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</si>
  <si>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</si>
  <si>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</si>
  <si>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</si>
  <si>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</si>
  <si>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</si>
  <si>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</si>
  <si>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</si>
  <si>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</si>
  <si>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</si>
  <si>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</si>
  <si>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</si>
  <si>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</si>
  <si>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</si>
  <si>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</si>
  <si>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</si>
  <si>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</si>
  <si>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</si>
  <si>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</si>
  <si>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</si>
  <si>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</si>
  <si>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</si>
  <si>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</si>
  <si>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</si>
  <si>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</si>
  <si>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</si>
  <si>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</si>
  <si>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</si>
  <si>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</si>
  <si>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</si>
  <si>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</si>
  <si>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</si>
  <si>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</si>
  <si>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</si>
  <si>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</si>
  <si>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</si>
  <si>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</si>
  <si>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</si>
  <si>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</si>
  <si>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</si>
  <si>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</si>
  <si>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</si>
  <si>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</si>
  <si>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</si>
  <si>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</si>
  <si>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</si>
  <si>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</si>
  <si>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</si>
  <si>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</si>
  <si>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</si>
  <si>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</si>
  <si>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</si>
  <si>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</si>
  <si>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</si>
  <si>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</si>
  <si>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</si>
  <si>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</si>
  <si>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</si>
  <si>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</si>
  <si>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</si>
  <si>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</si>
  <si>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</si>
  <si>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</si>
  <si>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</si>
  <si>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</si>
  <si>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</si>
  <si>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</si>
  <si>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</si>
  <si>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</si>
  <si>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</si>
  <si>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</si>
  <si>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</si>
  <si>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</si>
  <si>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</si>
  <si>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</si>
  <si>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</si>
  <si>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</si>
  <si>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</si>
  <si>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</si>
  <si>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</si>
  <si>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</si>
  <si>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</si>
  <si>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</si>
  <si>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</si>
  <si>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</si>
  <si>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</si>
  <si>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</si>
  <si>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</si>
  <si>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</si>
  <si>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</si>
  <si>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</si>
  <si>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</si>
  <si>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</si>
  <si>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</si>
  <si>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</si>
  <si>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</si>
  <si>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</si>
  <si>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</si>
  <si>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</si>
  <si>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</si>
  <si>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</si>
  <si>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</si>
  <si>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</si>
  <si>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</si>
  <si>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</si>
  <si>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</si>
  <si>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</si>
  <si>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</si>
  <si>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</si>
  <si>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</si>
  <si>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</si>
  <si>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</si>
  <si>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</si>
  <si>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</si>
  <si>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</si>
  <si>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</si>
  <si>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</si>
  <si>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</si>
  <si>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</si>
  <si>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</si>
  <si>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</si>
  <si>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</si>
  <si>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</si>
  <si>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</si>
  <si>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</si>
  <si>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</si>
  <si>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</si>
  <si>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</si>
  <si>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</si>
  <si>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</si>
  <si>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</si>
  <si>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</si>
  <si>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</si>
  <si>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</si>
  <si>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</si>
  <si>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</si>
  <si>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</si>
  <si>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</si>
  <si>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</si>
  <si>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</si>
  <si>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</si>
  <si>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</si>
  <si>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</si>
  <si>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</si>
  <si>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</si>
  <si>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</si>
  <si>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</si>
  <si>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</si>
  <si>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</si>
  <si>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</si>
  <si>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</si>
  <si>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</si>
  <si>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</si>
  <si>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</si>
  <si>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</si>
  <si>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</si>
  <si>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</si>
  <si>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</si>
  <si>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</si>
  <si>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</si>
  <si>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</si>
  <si>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</si>
  <si>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</si>
  <si>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</si>
  <si>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</si>
  <si>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</si>
  <si>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</si>
  <si>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</si>
  <si>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</si>
  <si>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</si>
  <si>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</si>
  <si>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</si>
  <si>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</si>
  <si>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</si>
  <si>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</si>
  <si>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</si>
  <si>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</si>
  <si>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</si>
  <si>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</si>
  <si>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</si>
  <si>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</si>
  <si>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</si>
  <si>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</si>
  <si>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</si>
  <si>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</si>
  <si>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</si>
  <si>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</si>
  <si>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</si>
  <si>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</si>
  <si>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</si>
  <si>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</si>
  <si>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</si>
  <si>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</si>
  <si>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</si>
  <si>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</si>
  <si>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</si>
  <si>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</si>
  <si>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</si>
  <si>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</si>
  <si>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</si>
  <si>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</si>
  <si>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</si>
  <si>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</si>
  <si>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</si>
  <si>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</si>
  <si>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</si>
  <si>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</si>
  <si>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</si>
  <si>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</si>
  <si>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</si>
  <si>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</si>
  <si>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</si>
  <si>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</si>
  <si>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</si>
  <si>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</si>
  <si>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</si>
  <si>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</si>
  <si>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</si>
  <si>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</si>
  <si>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</si>
  <si>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</si>
  <si>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</si>
  <si>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</si>
  <si>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</si>
  <si>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</si>
  <si>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</si>
  <si>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</si>
  <si>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</si>
  <si>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</si>
  <si>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</si>
  <si>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</si>
  <si>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</si>
  <si>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</si>
  <si>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</si>
  <si>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</si>
  <si>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</si>
  <si>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</si>
  <si>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</si>
  <si>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</si>
  <si>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</si>
  <si>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</si>
  <si>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</si>
  <si>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</si>
  <si>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</si>
  <si>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</si>
  <si>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</si>
  <si>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</si>
  <si>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</si>
  <si>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</si>
  <si>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</si>
  <si>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</si>
  <si>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</si>
  <si>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</si>
  <si>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</si>
  <si>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</si>
  <si>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</si>
  <si>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</si>
  <si>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</si>
  <si>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</si>
  <si>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</si>
  <si>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</si>
  <si>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</si>
  <si>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</si>
  <si>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</si>
  <si>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</si>
  <si>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</si>
  <si>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</si>
  <si>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</si>
  <si>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</si>
  <si>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</si>
  <si>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</si>
  <si>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</si>
  <si>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</si>
  <si>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</si>
  <si>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</si>
  <si>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</si>
  <si>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</si>
  <si>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</si>
  <si>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</si>
  <si>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</si>
  <si>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</si>
  <si>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</si>
  <si>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</si>
  <si>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</si>
  <si>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</si>
  <si>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</si>
  <si>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</si>
  <si>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</si>
  <si>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</si>
  <si>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</si>
  <si>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</si>
  <si>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</si>
  <si>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</si>
  <si>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</si>
  <si>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</si>
  <si>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</si>
  <si>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</si>
  <si>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</si>
  <si>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</si>
  <si>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</si>
  <si>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</si>
  <si>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</si>
  <si>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</si>
  <si>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</si>
  <si>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</si>
  <si>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</si>
  <si>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</si>
  <si>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</si>
  <si>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</si>
  <si>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</si>
  <si>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</si>
  <si>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</si>
  <si>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</si>
  <si>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</si>
  <si>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</si>
  <si>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</si>
  <si>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</si>
  <si>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</si>
  <si>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</si>
  <si>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</si>
  <si>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</si>
  <si>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</si>
  <si>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</si>
  <si>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</si>
  <si>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</si>
  <si>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</si>
  <si>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</si>
  <si>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</si>
  <si>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</si>
  <si>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</si>
  <si>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</si>
  <si>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</si>
  <si>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</si>
  <si>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</si>
  <si>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</si>
  <si>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</si>
  <si>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</si>
  <si>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</si>
  <si>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</si>
  <si>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</si>
  <si>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</si>
  <si>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</si>
  <si>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</si>
  <si>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</si>
  <si>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</si>
  <si>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</si>
  <si>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</si>
  <si>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</si>
  <si>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</si>
  <si>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</si>
  <si>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</si>
  <si>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</si>
  <si>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</si>
  <si>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</si>
  <si>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</si>
  <si>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</si>
  <si>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</si>
  <si>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</si>
  <si>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</si>
  <si>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</si>
  <si>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</si>
  <si>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</si>
  <si>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</si>
  <si>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</si>
  <si>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</si>
  <si>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</si>
  <si>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</si>
  <si>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</si>
  <si>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</si>
  <si>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</si>
  <si>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</si>
  <si>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</si>
  <si>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</si>
  <si>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</si>
  <si>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</si>
  <si>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</si>
  <si>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</si>
  <si>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</si>
  <si>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</si>
  <si>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</si>
  <si>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</si>
  <si>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</si>
  <si>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</si>
  <si>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</si>
  <si>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</si>
  <si>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</si>
  <si>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</si>
  <si>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</si>
  <si>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</si>
  <si>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</si>
  <si>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</si>
  <si>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</si>
  <si>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</si>
  <si>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</si>
  <si>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</si>
  <si>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</si>
  <si>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</si>
  <si>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</si>
  <si>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</si>
  <si>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</si>
  <si>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</si>
  <si>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</si>
  <si>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</si>
  <si>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</si>
  <si>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</si>
  <si>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</si>
  <si>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</si>
  <si>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</si>
  <si>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</si>
  <si>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</si>
  <si>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</si>
  <si>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</si>
  <si>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</si>
  <si>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</si>
  <si>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</si>
  <si>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</si>
  <si>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</si>
  <si>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</si>
  <si>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</si>
  <si>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</si>
  <si>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</si>
  <si>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</si>
  <si>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</si>
  <si>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</si>
  <si>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</si>
  <si>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</si>
  <si>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</si>
  <si>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</si>
  <si>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</si>
  <si>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</si>
  <si>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</si>
  <si>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</si>
  <si>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</si>
  <si>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</si>
  <si>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</si>
  <si>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</si>
  <si>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</si>
  <si>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</si>
  <si>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</si>
  <si>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</si>
  <si>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</si>
  <si>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</si>
  <si>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</si>
  <si>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</si>
  <si>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</si>
  <si>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</si>
  <si>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</si>
  <si>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</si>
  <si>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</si>
  <si>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</si>
  <si>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</si>
  <si>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</si>
  <si>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</si>
  <si>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</si>
  <si>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</si>
  <si>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</si>
  <si>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</si>
  <si>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</si>
  <si>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</si>
  <si>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</si>
  <si>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</si>
  <si>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</si>
  <si>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</si>
  <si>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</si>
  <si>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</si>
  <si>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</si>
  <si>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</si>
  <si>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</si>
  <si>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</si>
  <si>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</si>
  <si>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</si>
  <si>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</si>
  <si>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</si>
  <si>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</si>
  <si>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</si>
  <si>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</si>
  <si>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</si>
  <si>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</si>
  <si>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</si>
  <si>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</si>
  <si>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</si>
  <si>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</si>
  <si>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</si>
  <si>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</si>
  <si>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</si>
  <si>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</si>
  <si>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</si>
  <si>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</si>
  <si>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</si>
  <si>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</si>
  <si>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</si>
  <si>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</si>
  <si>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</si>
  <si>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</si>
  <si>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</si>
  <si>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</si>
  <si>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</si>
  <si>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</si>
  <si>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</si>
  <si>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</si>
  <si>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</si>
  <si>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</si>
  <si>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</si>
  <si>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</si>
  <si>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</si>
  <si>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</si>
  <si>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</si>
  <si>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</si>
  <si>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</si>
  <si>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</si>
  <si>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</si>
  <si>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</si>
  <si>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</si>
  <si>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</si>
  <si>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</si>
  <si>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</si>
  <si>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</si>
  <si>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</si>
  <si>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</si>
  <si>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</si>
  <si>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</si>
  <si>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</si>
  <si>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</si>
  <si>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</si>
  <si>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</si>
  <si>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</si>
  <si>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</si>
  <si>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</si>
  <si>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</si>
  <si>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</si>
  <si>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</si>
  <si>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</si>
  <si>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</si>
  <si>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</si>
  <si>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</si>
  <si>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</si>
  <si>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</si>
  <si>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</si>
  <si>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</si>
  <si>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</si>
  <si>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</si>
  <si>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</si>
  <si>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</si>
  <si>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</si>
  <si>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</si>
  <si>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</si>
  <si>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</si>
  <si>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</si>
  <si>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</si>
  <si>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</si>
  <si>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</si>
  <si>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</si>
  <si>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</si>
  <si>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</si>
  <si>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</si>
  <si>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</si>
  <si>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</si>
  <si>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</si>
  <si>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</si>
  <si>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</si>
  <si>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</si>
  <si>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</si>
  <si>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</si>
  <si>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</si>
  <si>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</si>
  <si>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</si>
  <si>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</si>
  <si>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</si>
  <si>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</si>
  <si>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</si>
  <si>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</si>
  <si>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</si>
  <si>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</si>
  <si>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</si>
  <si>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</si>
  <si>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</si>
  <si>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</si>
  <si>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</si>
  <si>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</si>
  <si>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</si>
  <si>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</si>
  <si>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</si>
  <si>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</si>
  <si>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</si>
  <si>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</si>
  <si>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</si>
  <si>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</si>
  <si>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</si>
  <si>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</si>
  <si>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</si>
  <si>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</si>
  <si>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</si>
  <si>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</si>
  <si>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</si>
  <si>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</si>
  <si>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</si>
  <si>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</si>
  <si>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</si>
  <si>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</si>
  <si>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</si>
  <si>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</si>
  <si>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</si>
  <si>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</si>
  <si>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</si>
  <si>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</si>
  <si>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</si>
  <si>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</si>
  <si>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</si>
  <si>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</si>
  <si>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</si>
  <si>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</si>
  <si>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</si>
  <si>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</si>
  <si>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</si>
  <si>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</si>
  <si>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</si>
  <si>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</si>
  <si>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</si>
  <si>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</si>
  <si>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</si>
  <si>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</si>
  <si>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</si>
  <si>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</si>
  <si>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</si>
  <si>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</si>
  <si>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</si>
  <si>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</si>
  <si>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</si>
  <si>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</si>
  <si>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</si>
  <si>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</si>
  <si>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</si>
  <si>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</si>
  <si>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</si>
  <si>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</si>
  <si>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</si>
  <si>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</si>
  <si>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</si>
  <si>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</si>
  <si>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</si>
  <si>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</si>
  <si>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</si>
  <si>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</si>
  <si>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</si>
  <si>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</si>
  <si>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</si>
  <si>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</si>
  <si>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</si>
  <si>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</si>
  <si>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</si>
  <si>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</si>
  <si>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</si>
  <si>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</si>
  <si>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</si>
  <si>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</si>
  <si>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</si>
  <si>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</si>
  <si>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</si>
  <si>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</si>
  <si>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</si>
  <si>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</si>
  <si>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</si>
  <si>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</si>
  <si>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</si>
  <si>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</si>
  <si>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</si>
  <si>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</si>
  <si>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</si>
  <si>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</si>
  <si>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</si>
  <si>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</si>
  <si>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</si>
  <si>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</si>
  <si>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</si>
  <si>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</si>
  <si>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</si>
  <si>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</si>
  <si>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</si>
  <si>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</si>
  <si>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</si>
  <si>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</si>
  <si>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</si>
  <si>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</si>
  <si>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</si>
  <si>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</si>
  <si>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</si>
  <si>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</si>
  <si>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</si>
  <si>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</si>
  <si>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</si>
  <si>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</si>
  <si>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</si>
  <si>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</si>
  <si>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</si>
  <si>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</si>
  <si>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</si>
  <si>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</si>
  <si>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</si>
  <si>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</si>
  <si>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</si>
  <si>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</si>
  <si>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</si>
  <si>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</si>
  <si>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</si>
  <si>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</si>
  <si>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</si>
  <si>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</si>
  <si>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</si>
  <si>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</si>
  <si>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</si>
  <si>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</si>
  <si>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</si>
  <si>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</si>
  <si>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</si>
  <si>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</si>
  <si>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</si>
  <si>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</si>
  <si>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</si>
  <si>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</si>
  <si>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</si>
  <si>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</si>
  <si>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</si>
  <si>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</si>
  <si>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</si>
  <si>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</si>
  <si>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</si>
  <si>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</si>
  <si>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</si>
  <si>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</si>
  <si>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</si>
  <si>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</si>
  <si>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</si>
  <si>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</si>
  <si>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</si>
  <si>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</si>
  <si>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</si>
  <si>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</si>
  <si>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</si>
  <si>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</si>
  <si>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</si>
  <si>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</si>
  <si>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</si>
  <si>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</si>
  <si>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</si>
  <si>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</si>
  <si>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</si>
  <si>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</si>
  <si>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</si>
  <si>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</si>
  <si>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</si>
  <si>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</si>
  <si>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</si>
  <si>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</si>
  <si>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</si>
  <si>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</si>
  <si>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</si>
  <si>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</si>
  <si>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</si>
  <si>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</si>
  <si>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</si>
  <si>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</si>
  <si>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</si>
  <si>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</si>
  <si>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</si>
  <si>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</si>
  <si>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</si>
  <si>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</si>
  <si>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</si>
  <si>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</si>
  <si>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</si>
  <si>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</si>
  <si>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</si>
  <si>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</si>
  <si>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</si>
  <si>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</si>
  <si>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</si>
  <si>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</si>
  <si>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</si>
  <si>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</si>
  <si>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</si>
  <si>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</si>
  <si>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</si>
  <si>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</si>
  <si>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</si>
  <si>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</si>
  <si>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</si>
  <si>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</si>
  <si>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</si>
  <si>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</si>
  <si>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</si>
  <si>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</si>
  <si>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</si>
  <si>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</si>
  <si>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</si>
  <si>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</si>
  <si>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</si>
  <si>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</si>
  <si>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</si>
  <si>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</si>
  <si>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</si>
  <si>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</si>
  <si>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</si>
  <si>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</si>
  <si>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</si>
  <si>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</si>
  <si>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</si>
  <si>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</si>
  <si>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</si>
  <si>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</si>
  <si>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</si>
  <si>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</si>
  <si>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</si>
  <si>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</si>
  <si>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</si>
  <si>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</si>
  <si>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</si>
  <si>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</si>
  <si>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</si>
  <si>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</si>
  <si>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</si>
  <si>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</si>
  <si>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</si>
  <si>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</si>
  <si>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</si>
  <si>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</si>
  <si>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</si>
  <si>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</si>
  <si>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</si>
  <si>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</si>
  <si>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</si>
  <si>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</si>
  <si>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</si>
  <si>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</si>
  <si>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</si>
  <si>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</si>
  <si>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</si>
  <si>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</si>
  <si>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</si>
  <si>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</si>
  <si>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</si>
  <si>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</si>
  <si>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</si>
  <si>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</si>
  <si>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</si>
  <si>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</si>
  <si>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</si>
  <si>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</si>
  <si>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</si>
  <si>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</si>
  <si>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</si>
  <si>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</si>
  <si>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</si>
  <si>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</si>
  <si>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</si>
  <si>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</si>
  <si>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</si>
  <si>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</si>
  <si>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</si>
  <si>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</si>
  <si>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</si>
  <si>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</si>
  <si>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</si>
  <si>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</si>
  <si>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</si>
  <si>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</si>
  <si>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</si>
  <si>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</si>
  <si>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</si>
  <si>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</si>
  <si>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</si>
  <si>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</si>
  <si>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</si>
  <si>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</si>
  <si>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</si>
  <si>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</si>
  <si>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</si>
  <si>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</si>
  <si>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</si>
  <si>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</si>
  <si>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</si>
  <si>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</si>
  <si>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</si>
  <si>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</si>
  <si>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</si>
  <si>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</si>
  <si>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</si>
  <si>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</si>
  <si>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</si>
  <si>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</si>
  <si>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</si>
  <si>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</si>
  <si>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</si>
  <si>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</si>
  <si>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</si>
  <si>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</si>
  <si>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</si>
  <si>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</si>
  <si>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</si>
  <si>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</si>
  <si>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</si>
  <si>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</si>
  <si>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</si>
  <si>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</si>
  <si>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</si>
  <si>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</si>
  <si>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</si>
  <si>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</si>
  <si>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</si>
  <si>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</si>
  <si>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</si>
  <si>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</si>
  <si>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</si>
  <si>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</si>
  <si>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</si>
  <si>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</si>
  <si>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</si>
  <si>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</si>
  <si>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</si>
  <si>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</si>
  <si>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</si>
  <si>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</si>
  <si>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</si>
  <si>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</si>
  <si>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</si>
  <si>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</si>
  <si>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</si>
  <si>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</si>
  <si>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</si>
  <si>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</si>
  <si>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</si>
  <si>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</si>
  <si>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</si>
  <si>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</si>
  <si>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</si>
  <si>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</si>
  <si>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</si>
  <si>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</si>
  <si>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</si>
  <si>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</si>
  <si>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</si>
  <si>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</si>
  <si>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</si>
  <si>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</si>
  <si>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</si>
  <si>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</si>
  <si>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</si>
  <si>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</si>
  <si>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</si>
  <si>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</si>
  <si>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</si>
  <si>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</si>
  <si>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</si>
  <si>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</si>
  <si>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</si>
  <si>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</si>
  <si>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</si>
  <si>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</si>
  <si>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</si>
  <si>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</si>
  <si>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</si>
  <si>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</si>
  <si>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</si>
  <si>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</si>
  <si>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</si>
  <si>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</si>
  <si>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</si>
  <si>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</si>
  <si>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</si>
  <si>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</si>
  <si>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</si>
  <si>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</si>
  <si>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</si>
  <si>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</si>
  <si>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</si>
  <si>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</si>
  <si>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</si>
  <si>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</si>
  <si>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</si>
  <si>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</si>
  <si>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</si>
  <si>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</si>
  <si>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</si>
  <si>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</si>
  <si>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</si>
  <si>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</si>
  <si>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</si>
  <si>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</si>
  <si>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</si>
  <si>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</si>
  <si>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</si>
  <si>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</si>
  <si>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</si>
  <si>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</si>
  <si>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</si>
  <si>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</si>
  <si>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</si>
  <si>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</si>
  <si>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</si>
  <si>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</si>
  <si>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</si>
  <si>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</si>
  <si>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</si>
  <si>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</si>
  <si>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</si>
  <si>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</si>
  <si>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</si>
  <si>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</si>
  <si>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</si>
  <si>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</si>
  <si>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</si>
  <si>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</si>
  <si>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</si>
  <si>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</si>
  <si>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</si>
  <si>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</si>
  <si>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</si>
  <si>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</si>
  <si>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</si>
  <si>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</si>
  <si>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</si>
  <si>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</si>
  <si>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</si>
  <si>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</si>
  <si>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</si>
  <si>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</si>
  <si>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</si>
  <si>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</si>
  <si>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</si>
  <si>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</si>
  <si>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</si>
  <si>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</si>
  <si>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</si>
  <si>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</si>
  <si>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</si>
  <si>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</si>
  <si>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</si>
  <si>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</si>
  <si>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</si>
  <si>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</si>
  <si>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</si>
  <si>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</si>
  <si>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</si>
  <si>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</si>
  <si>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</si>
  <si>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</si>
  <si>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</si>
  <si>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</si>
  <si>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</si>
  <si>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</si>
  <si>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</si>
  <si>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</si>
  <si>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</si>
  <si>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</si>
  <si>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</si>
  <si>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</si>
  <si>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</si>
  <si>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</si>
  <si>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</si>
  <si>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</si>
  <si>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</si>
  <si>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</si>
  <si>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</si>
  <si>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</si>
  <si>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</si>
  <si>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</si>
  <si>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</si>
  <si>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</si>
  <si>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</si>
  <si>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</si>
  <si>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</si>
  <si>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</si>
  <si>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</si>
  <si>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</si>
  <si>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</si>
  <si>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</si>
  <si>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</si>
  <si>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</si>
  <si>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</si>
  <si>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</si>
  <si>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</si>
  <si>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</si>
  <si>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</si>
  <si>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</si>
  <si>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</si>
  <si>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</si>
  <si>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</si>
  <si>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</si>
  <si>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</si>
  <si>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</si>
  <si>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</si>
  <si>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</si>
  <si>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</si>
  <si>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</si>
  <si>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</si>
  <si>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</si>
  <si>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</si>
  <si>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</si>
  <si>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</si>
  <si>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</si>
  <si>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</si>
  <si>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</si>
  <si>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</si>
  <si>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</si>
  <si>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</si>
  <si>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</si>
  <si>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</si>
  <si>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</si>
  <si>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</si>
  <si>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</si>
  <si>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</si>
  <si>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</si>
  <si>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</si>
  <si>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</si>
  <si>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</si>
  <si>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</si>
  <si>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</si>
  <si>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</si>
  <si>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</si>
  <si>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</si>
  <si>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</si>
  <si>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</si>
  <si>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</si>
  <si>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</si>
  <si>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</si>
  <si>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</si>
  <si>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</si>
  <si>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</si>
  <si>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</si>
  <si>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</si>
  <si>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</si>
  <si>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</si>
  <si>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</si>
  <si>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</si>
  <si>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</si>
  <si>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</si>
  <si>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</si>
  <si>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</si>
  <si>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</si>
  <si>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</si>
  <si>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</si>
  <si>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</si>
  <si>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</si>
  <si>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</si>
  <si>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</si>
  <si>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</si>
  <si>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</si>
  <si>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</si>
  <si>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</si>
  <si>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</si>
  <si>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</si>
  <si>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</si>
  <si>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</si>
  <si>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</si>
  <si>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</si>
  <si>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</si>
  <si>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</si>
  <si>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</si>
  <si>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</si>
  <si>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</si>
  <si>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</si>
  <si>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</si>
  <si>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</si>
  <si>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</si>
  <si>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</si>
  <si>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</si>
  <si>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</si>
  <si>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</si>
  <si>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</si>
  <si>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</si>
  <si>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</si>
  <si>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</si>
  <si>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</si>
  <si>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</si>
  <si>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</si>
  <si>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</si>
  <si>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</si>
  <si>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</si>
  <si>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</si>
  <si>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</si>
  <si>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</si>
  <si>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</si>
  <si>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</si>
  <si>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</si>
  <si>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</si>
  <si>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</si>
  <si>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</si>
  <si>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</si>
  <si>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</si>
  <si>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</si>
  <si>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</si>
  <si>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</si>
  <si>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</si>
  <si>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</si>
  <si>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</si>
  <si>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</si>
  <si>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</si>
  <si>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</si>
  <si>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</si>
  <si>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</si>
  <si>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</si>
  <si>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</si>
  <si>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</si>
  <si>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</si>
  <si>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</si>
  <si>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</si>
  <si>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</si>
  <si>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</si>
  <si>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</si>
  <si>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</si>
  <si>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</si>
  <si>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</si>
  <si>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</si>
  <si>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</si>
  <si>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</si>
  <si>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</si>
  <si>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</si>
  <si>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</si>
  <si>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</si>
  <si>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</si>
  <si>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</si>
  <si>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</si>
  <si>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</si>
  <si>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</si>
  <si>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</si>
  <si>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</si>
  <si>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</si>
  <si>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</si>
  <si>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</si>
  <si>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</si>
  <si>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</si>
  <si>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</si>
  <si>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</si>
  <si>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</si>
  <si>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</si>
  <si>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</si>
  <si>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</si>
  <si>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</si>
  <si>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</si>
  <si>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</si>
  <si>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</si>
  <si>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</si>
  <si>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</si>
  <si>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</si>
  <si>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</si>
  <si>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</si>
  <si>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</si>
  <si>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</si>
  <si>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</si>
  <si>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</si>
  <si>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</si>
  <si>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</si>
  <si>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</si>
  <si>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</si>
  <si>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</si>
  <si>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</si>
  <si>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</si>
  <si>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</si>
  <si>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</si>
  <si>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</si>
  <si>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</si>
  <si>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</si>
  <si>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</si>
  <si>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</si>
  <si>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</si>
  <si>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</si>
  <si>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</si>
  <si>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</si>
  <si>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</si>
  <si>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</si>
  <si>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</si>
  <si>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</si>
  <si>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</si>
  <si>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</si>
  <si>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</si>
  <si>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</si>
  <si>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</si>
  <si>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</si>
  <si>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</si>
  <si>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</si>
  <si>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</si>
  <si>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</si>
  <si>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</si>
  <si>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</si>
  <si>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</si>
  <si>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</si>
  <si>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</si>
  <si>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</si>
  <si>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</si>
  <si>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</si>
  <si>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</si>
  <si>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</si>
  <si>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</si>
  <si>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</si>
  <si>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</si>
  <si>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</si>
  <si>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</si>
  <si>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</si>
  <si>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</si>
  <si>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</si>
  <si>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</si>
  <si>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</si>
  <si>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</si>
  <si>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</si>
  <si>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</si>
  <si>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</si>
  <si>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</si>
  <si>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</si>
  <si>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</si>
  <si>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</si>
  <si>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</si>
  <si>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</si>
  <si>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</si>
  <si>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</si>
  <si>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</si>
  <si>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</si>
  <si>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</si>
  <si>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</si>
  <si>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</si>
  <si>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</si>
  <si>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</si>
  <si>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</si>
  <si>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</si>
  <si>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</si>
  <si>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</si>
  <si>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</si>
  <si>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</si>
  <si>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</si>
  <si>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</si>
  <si>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</si>
  <si>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</si>
  <si>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</si>
  <si>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</si>
  <si>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</si>
  <si>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</si>
  <si>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</si>
  <si>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</si>
  <si>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</si>
  <si>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</si>
  <si>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</si>
  <si>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</si>
  <si>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</si>
  <si>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</si>
  <si>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</si>
  <si>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</si>
  <si>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</si>
  <si>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</si>
  <si>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</si>
  <si>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</si>
  <si>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</si>
  <si>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</si>
  <si>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</si>
  <si>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</si>
  <si>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</si>
  <si>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</si>
  <si>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</si>
  <si>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</si>
  <si>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</si>
  <si>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</si>
  <si>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</si>
  <si>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</si>
  <si>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</si>
  <si>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</si>
  <si>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</si>
  <si>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</si>
  <si>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</si>
  <si>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</si>
  <si>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</si>
  <si>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</si>
  <si>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</si>
  <si>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</si>
  <si>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</si>
  <si>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</si>
  <si>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</si>
  <si>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</si>
  <si>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</si>
  <si>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</si>
  <si>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</si>
  <si>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</si>
  <si>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</si>
  <si>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</si>
  <si>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</si>
  <si>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</si>
  <si>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</si>
  <si>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</si>
  <si>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</si>
  <si>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</si>
  <si>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</si>
  <si>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</si>
  <si>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</si>
  <si>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</si>
  <si>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</si>
  <si>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</si>
  <si>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</si>
  <si>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</si>
  <si>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</si>
  <si>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</si>
  <si>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</si>
  <si>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</si>
  <si>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</si>
  <si>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</si>
  <si>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</si>
  <si>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</si>
  <si>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</si>
  <si>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</si>
  <si>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</si>
  <si>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</si>
  <si>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</si>
  <si>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</si>
  <si>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</si>
  <si>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</si>
  <si>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</si>
  <si>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</si>
  <si>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</si>
  <si>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</si>
  <si>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</si>
  <si>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</si>
  <si>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</si>
  <si>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</si>
  <si>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</si>
  <si>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</si>
  <si>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</si>
  <si>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</si>
  <si>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</si>
  <si>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</si>
  <si>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</si>
  <si>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</si>
  <si>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</si>
  <si>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</si>
  <si>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</si>
  <si>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</si>
  <si>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</si>
  <si>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</si>
  <si>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</si>
  <si>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</si>
  <si>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</si>
  <si>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</si>
  <si>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</si>
  <si>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</si>
  <si>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</si>
  <si>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</si>
  <si>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</si>
  <si>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</si>
  <si>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</si>
  <si>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</si>
  <si>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</si>
  <si>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</si>
  <si>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</si>
  <si>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</si>
  <si>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</si>
  <si>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</si>
  <si>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</si>
  <si>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</si>
  <si>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</si>
  <si>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</si>
  <si>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</si>
  <si>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</si>
  <si>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</si>
  <si>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</si>
  <si>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</si>
  <si>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</si>
  <si>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</si>
  <si>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</si>
  <si>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</si>
  <si>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</si>
  <si>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</si>
  <si>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</si>
  <si>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</si>
  <si>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</si>
  <si>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</si>
  <si>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</si>
  <si>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</si>
  <si>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</si>
  <si>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</si>
  <si>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</si>
  <si>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</si>
  <si>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</si>
  <si>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</si>
  <si>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</si>
  <si>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</si>
  <si>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</si>
  <si>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</si>
  <si>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</si>
  <si>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</si>
  <si>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</si>
  <si>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</si>
  <si>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</si>
  <si>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</si>
  <si>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</si>
  <si>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</si>
  <si>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</si>
  <si>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</si>
  <si>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</si>
  <si>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</si>
  <si>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</si>
  <si>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</si>
  <si>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</si>
  <si>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</si>
  <si>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</si>
  <si>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</si>
  <si>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</si>
  <si>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</si>
  <si>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</si>
  <si>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</si>
  <si>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</si>
  <si>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</si>
  <si>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</si>
  <si>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</si>
  <si>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</si>
  <si>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</si>
  <si>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</si>
  <si>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</si>
  <si>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</si>
  <si>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</si>
  <si>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</si>
  <si>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</si>
  <si>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</si>
  <si>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</si>
  <si>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</si>
  <si>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</si>
  <si>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</si>
  <si>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</si>
  <si>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</si>
  <si>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</si>
  <si>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</si>
  <si>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</si>
  <si>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</si>
  <si>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</si>
  <si>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</si>
  <si>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</si>
  <si>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</si>
  <si>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</si>
  <si>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</si>
  <si>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</si>
  <si>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</si>
  <si>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</si>
  <si>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</si>
  <si>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</si>
  <si>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</si>
  <si>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</si>
  <si>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</si>
  <si>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</si>
  <si>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</si>
  <si>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</si>
  <si>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</si>
  <si>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</si>
  <si>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</si>
  <si>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</si>
  <si>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</si>
  <si>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</si>
  <si>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</si>
  <si>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</si>
  <si>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</si>
  <si>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</si>
  <si>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</si>
  <si>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</si>
  <si>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</si>
  <si>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</si>
  <si>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</si>
  <si>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</si>
  <si>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</si>
  <si>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</si>
  <si>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</si>
  <si>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</si>
  <si>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</si>
  <si>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</si>
  <si>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</si>
  <si>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</si>
  <si>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</si>
  <si>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</si>
  <si>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</si>
  <si>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</si>
  <si>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</si>
  <si>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</si>
  <si>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</si>
  <si>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</si>
  <si>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</si>
  <si>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</si>
  <si>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</si>
  <si>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</si>
  <si>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</si>
  <si>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</si>
  <si>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</si>
  <si>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</si>
  <si>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</si>
  <si>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</si>
  <si>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</si>
  <si>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</si>
  <si>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</si>
  <si>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</si>
  <si>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</si>
  <si>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</si>
  <si>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</si>
  <si>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</si>
  <si>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</si>
  <si>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</si>
  <si>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</si>
  <si>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</si>
  <si>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</si>
  <si>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</si>
  <si>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</si>
  <si>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</si>
  <si>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</si>
  <si>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</si>
  <si>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</si>
  <si>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</si>
  <si>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</si>
  <si>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</si>
  <si>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</si>
  <si>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</si>
  <si>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</si>
  <si>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</si>
  <si>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</si>
  <si>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</si>
  <si>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</si>
  <si>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</si>
  <si>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</si>
  <si>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</si>
  <si>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</si>
  <si>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</si>
  <si>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</si>
  <si>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</si>
  <si>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</si>
  <si>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</si>
  <si>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</si>
  <si>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</si>
  <si>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</si>
  <si>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</si>
  <si>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</si>
  <si>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</si>
  <si>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</si>
  <si>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</si>
  <si>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</si>
  <si>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</si>
  <si>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</si>
  <si>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</si>
  <si>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</si>
  <si>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</si>
  <si>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</si>
  <si>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</si>
  <si>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</si>
  <si>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</si>
  <si>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</si>
  <si>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</si>
  <si>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</si>
  <si>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</si>
  <si>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</si>
  <si>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</si>
  <si>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</si>
  <si>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</si>
  <si>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</si>
  <si>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</si>
  <si>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</si>
  <si>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</si>
  <si>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</si>
  <si>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</si>
  <si>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</si>
  <si>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</si>
  <si>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</si>
  <si>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</si>
  <si>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</si>
  <si>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</si>
  <si>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</si>
  <si>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</si>
  <si>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</si>
  <si>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</si>
  <si>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</si>
  <si>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</si>
  <si>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</si>
  <si>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</si>
  <si>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</si>
  <si>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</si>
  <si>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</si>
  <si>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</si>
  <si>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</si>
  <si>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</si>
  <si>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</si>
  <si>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</si>
  <si>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</si>
  <si>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</si>
  <si>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</si>
  <si>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</si>
  <si>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</si>
  <si>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</si>
  <si>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</si>
  <si>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</si>
  <si>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</si>
  <si>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</si>
  <si>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</si>
  <si>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</si>
  <si>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</si>
  <si>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</si>
  <si>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</si>
  <si>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</si>
  <si>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</si>
  <si>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</si>
  <si>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</si>
  <si>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</si>
  <si>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</si>
  <si>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</si>
  <si>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</si>
  <si>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</si>
  <si>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</si>
  <si>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</si>
  <si>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</si>
  <si>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</si>
  <si>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</si>
  <si>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</si>
  <si>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</si>
  <si>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</si>
  <si>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</si>
  <si>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</si>
  <si>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</si>
  <si>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</si>
  <si>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</si>
  <si>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</si>
  <si>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</si>
  <si>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</si>
  <si>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</si>
  <si>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</si>
  <si>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</si>
  <si>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</si>
  <si>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</si>
  <si>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</si>
  <si>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</si>
  <si>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</si>
  <si>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</si>
  <si>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</si>
  <si>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</si>
  <si>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</si>
  <si>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</si>
  <si>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</si>
  <si>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</si>
  <si>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</si>
  <si>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</si>
  <si>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</si>
  <si>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</si>
  <si>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</si>
  <si>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</si>
  <si>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</si>
  <si>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</si>
  <si>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</si>
  <si>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</si>
  <si>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</si>
  <si>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</si>
  <si>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</si>
  <si>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</si>
  <si>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</si>
  <si>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</si>
  <si>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</si>
  <si>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</si>
  <si>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</si>
  <si>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</si>
  <si>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</si>
  <si>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</si>
  <si>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</si>
  <si>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</si>
  <si>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</si>
  <si>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</si>
  <si>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</si>
  <si>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</si>
  <si>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</si>
  <si>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</si>
  <si>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</si>
  <si>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</si>
  <si>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</si>
  <si>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</si>
  <si>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</si>
  <si>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</si>
  <si>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</si>
  <si>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</si>
  <si>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</si>
  <si>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</si>
  <si>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</si>
  <si>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</si>
  <si>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</si>
  <si>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</si>
  <si>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</si>
  <si>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</si>
  <si>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</si>
  <si>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</si>
  <si>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</si>
  <si>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</si>
  <si>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</si>
  <si>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</si>
  <si>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</si>
  <si>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</si>
  <si>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</si>
  <si>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</si>
  <si>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</si>
  <si>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</si>
  <si>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</si>
  <si>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</si>
  <si>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</si>
  <si>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</si>
  <si>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</si>
  <si>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</si>
  <si>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</si>
  <si>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</si>
  <si>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</si>
  <si>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</si>
  <si>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</si>
  <si>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</si>
  <si>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</si>
  <si>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</si>
  <si>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</si>
  <si>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</si>
  <si>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</si>
  <si>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</si>
  <si>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</si>
  <si>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</si>
  <si>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</si>
  <si>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</si>
  <si>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</si>
  <si>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</si>
  <si>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</si>
  <si>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</si>
  <si>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</si>
  <si>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</si>
  <si>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</si>
  <si>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</si>
  <si>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</si>
  <si>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</si>
  <si>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</si>
  <si>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</si>
  <si>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</si>
  <si>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</si>
  <si>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</si>
  <si>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</si>
  <si>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</si>
  <si>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</si>
  <si>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</si>
  <si>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</si>
  <si>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</si>
  <si>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</si>
  <si>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</si>
  <si>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</si>
  <si>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</si>
  <si>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</si>
  <si>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</si>
  <si>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</si>
  <si>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</si>
  <si>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</si>
  <si>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</si>
  <si>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</si>
  <si>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</si>
  <si>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</si>
  <si>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</si>
  <si>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</si>
  <si>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</si>
  <si>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</si>
  <si>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</si>
  <si>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</si>
  <si>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</si>
  <si>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</si>
  <si>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</si>
  <si>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</si>
  <si>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</si>
  <si>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</si>
  <si>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</si>
  <si>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</si>
  <si>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</si>
  <si>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</si>
  <si>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</si>
  <si>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</si>
  <si>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</si>
  <si>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</si>
  <si>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</si>
  <si>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</si>
  <si>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</si>
  <si>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</si>
  <si>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</si>
  <si>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</si>
  <si>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</si>
  <si>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</si>
  <si>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</si>
  <si>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</si>
  <si>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</si>
  <si>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</si>
  <si>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</si>
  <si>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</si>
  <si>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</si>
  <si>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</si>
  <si>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</si>
  <si>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</si>
  <si>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</si>
  <si>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</si>
  <si>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</si>
  <si>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</si>
  <si>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</si>
  <si>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</si>
  <si>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</si>
  <si>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</si>
  <si>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</si>
  <si>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</si>
  <si>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</si>
  <si>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</si>
  <si>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</si>
  <si>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</si>
  <si>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</si>
  <si>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</si>
  <si>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</si>
  <si>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</si>
  <si>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</si>
  <si>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</si>
  <si>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</si>
  <si>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</si>
  <si>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</si>
  <si>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</si>
  <si>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</si>
  <si>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</si>
  <si>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</si>
  <si>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</si>
  <si>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</si>
  <si>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</si>
  <si>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</si>
  <si>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</si>
  <si>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</si>
  <si>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</si>
  <si>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</si>
  <si>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</si>
  <si>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</si>
  <si>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</si>
  <si>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</si>
  <si>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</si>
  <si>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</si>
  <si>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</si>
  <si>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</si>
  <si>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</si>
  <si>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</si>
  <si>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</si>
  <si>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</si>
  <si>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</si>
  <si>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</si>
  <si>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</si>
  <si>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</si>
  <si>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</si>
  <si>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</si>
  <si>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</si>
  <si>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</si>
  <si>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</si>
  <si>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</si>
  <si>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</si>
  <si>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</si>
  <si>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</si>
  <si>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</si>
  <si>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</si>
  <si>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</si>
  <si>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</si>
  <si>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</si>
  <si>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</si>
  <si>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</si>
  <si>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</si>
  <si>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</si>
  <si>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</si>
  <si>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</si>
  <si>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</si>
  <si>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</si>
  <si>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</si>
  <si>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</si>
  <si>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</si>
  <si>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</si>
  <si>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</si>
  <si>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</si>
  <si>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</si>
  <si>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</si>
  <si>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</si>
  <si>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</si>
  <si>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</si>
  <si>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</si>
  <si>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</si>
  <si>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</si>
  <si>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</si>
  <si>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</si>
  <si>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</si>
  <si>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</si>
  <si>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</si>
  <si>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</si>
  <si>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</si>
  <si>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</si>
  <si>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</si>
  <si>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</si>
  <si>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</si>
  <si>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</si>
  <si>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</si>
  <si>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</si>
  <si>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</si>
  <si>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</si>
  <si>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</si>
  <si>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</si>
  <si>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</si>
  <si>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</si>
  <si>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</si>
  <si>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</si>
  <si>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</si>
  <si>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</si>
  <si>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</si>
  <si>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</si>
  <si>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</si>
  <si>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</si>
  <si>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</si>
  <si>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</si>
  <si>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</si>
  <si>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</si>
  <si>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</si>
  <si>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</si>
  <si>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</si>
  <si>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</si>
  <si>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</si>
  <si>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</si>
  <si>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</si>
  <si>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</si>
  <si>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</si>
  <si>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</si>
  <si>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</si>
  <si>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</si>
  <si>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</si>
  <si>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</si>
  <si>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</si>
  <si>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</si>
  <si>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</si>
  <si>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</si>
  <si>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</si>
  <si>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</si>
  <si>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</si>
  <si>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</si>
  <si>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</si>
  <si>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</si>
  <si>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</si>
  <si>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</si>
  <si>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</si>
  <si>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</si>
  <si>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</si>
  <si>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</si>
  <si>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</si>
  <si>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</si>
  <si>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</si>
  <si>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</si>
  <si>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</si>
  <si>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</si>
  <si>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</si>
  <si>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</si>
  <si>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</si>
  <si>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</si>
  <si>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</si>
  <si>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</si>
  <si>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</si>
  <si>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</si>
  <si>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</si>
  <si>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</si>
  <si>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</si>
  <si>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</si>
  <si>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</si>
  <si>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</si>
  <si>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</si>
  <si>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</si>
  <si>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</si>
  <si>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</si>
  <si>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</si>
  <si>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</si>
  <si>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</si>
  <si>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</si>
  <si>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</si>
  <si>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</si>
  <si>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</si>
  <si>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</si>
  <si>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</si>
  <si>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</si>
  <si>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</si>
  <si>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</si>
  <si>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</si>
  <si>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</si>
  <si>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</si>
  <si>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</si>
  <si>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</si>
  <si>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</si>
  <si>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</si>
  <si>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</si>
  <si>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</si>
  <si>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</si>
  <si>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</si>
  <si>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</si>
  <si>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</si>
  <si>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</si>
  <si>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</si>
  <si>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</si>
  <si>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</si>
  <si>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</si>
  <si>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</si>
  <si>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</si>
  <si>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</si>
  <si>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</si>
  <si>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</si>
  <si>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</si>
  <si>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</si>
  <si>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</si>
  <si>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</si>
  <si>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</si>
  <si>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</si>
  <si>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</si>
  <si>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</si>
  <si>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</si>
  <si>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</si>
  <si>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</si>
  <si>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</si>
  <si>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</si>
  <si>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</si>
  <si>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</si>
  <si>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</si>
  <si>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</si>
  <si>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</si>
  <si>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</si>
  <si>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</si>
  <si>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</si>
  <si>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</si>
  <si>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</si>
  <si>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</si>
  <si>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</si>
  <si>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</si>
  <si>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</si>
  <si>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</si>
  <si>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</si>
  <si>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</si>
  <si>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</si>
  <si>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</si>
  <si>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</si>
  <si>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</si>
  <si>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</si>
  <si>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</si>
  <si>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</si>
  <si>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</si>
  <si>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</si>
  <si>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</si>
  <si>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</si>
  <si>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</si>
  <si>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</si>
  <si>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</si>
  <si>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</si>
  <si>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</si>
  <si>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</si>
  <si>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</si>
  <si>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</si>
  <si>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</si>
  <si>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</si>
  <si>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</si>
  <si>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</si>
  <si>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</si>
  <si>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</si>
  <si>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</si>
  <si>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</si>
  <si>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</si>
  <si>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</si>
  <si>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</si>
  <si>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</si>
  <si>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</si>
  <si>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</si>
  <si>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</si>
  <si>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</si>
  <si>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</si>
  <si>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</si>
  <si>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</si>
  <si>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</si>
  <si>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</si>
  <si>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</si>
  <si>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</si>
  <si>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</si>
  <si>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</si>
  <si>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</si>
  <si>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</si>
  <si>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</si>
  <si>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</si>
  <si>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</si>
  <si>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</si>
  <si>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</si>
  <si>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</si>
  <si>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</si>
  <si>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</si>
  <si>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</si>
  <si>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</si>
  <si>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</si>
  <si>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</si>
  <si>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</si>
  <si>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</si>
  <si>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</si>
  <si>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</si>
  <si>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</si>
  <si>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</si>
  <si>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</si>
  <si>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</si>
  <si>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</si>
  <si>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</si>
  <si>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</si>
  <si>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</si>
  <si>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</si>
  <si>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</si>
  <si>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</si>
  <si>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</si>
  <si>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</si>
  <si>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</si>
  <si>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</si>
  <si>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</si>
  <si>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</si>
  <si>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</si>
  <si>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</si>
  <si>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</si>
  <si>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</si>
  <si>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</si>
  <si>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</si>
  <si>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</si>
  <si>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</si>
  <si>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</si>
  <si>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</si>
  <si>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</si>
  <si>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</si>
  <si>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</si>
  <si>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</si>
  <si>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</si>
  <si>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</si>
  <si>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</si>
  <si>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</si>
  <si>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</si>
  <si>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</si>
  <si>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</si>
  <si>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</si>
  <si>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</si>
  <si>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</si>
  <si>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</si>
  <si>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</si>
  <si>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</si>
  <si>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</si>
  <si>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</si>
  <si>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</si>
  <si>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</si>
  <si>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</si>
  <si>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</si>
  <si>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</si>
  <si>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</si>
  <si>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</si>
  <si>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</si>
  <si>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</si>
  <si>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</si>
  <si>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</si>
  <si>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</si>
  <si>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</si>
  <si>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</si>
  <si>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</si>
  <si>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</si>
  <si>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</si>
  <si>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</si>
  <si>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</si>
  <si>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</si>
  <si>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</si>
  <si>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</si>
  <si>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</si>
  <si>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</si>
  <si>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</si>
  <si>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</si>
  <si>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</si>
  <si>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</si>
  <si>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</si>
  <si>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</si>
  <si>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</si>
  <si>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</si>
  <si>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</si>
  <si>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</si>
  <si>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</si>
  <si>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</si>
  <si>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</si>
  <si>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</si>
  <si>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</si>
  <si>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</si>
  <si>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</si>
  <si>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</si>
  <si>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</si>
  <si>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</si>
  <si>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</si>
  <si>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</si>
  <si>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</si>
  <si>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</si>
  <si>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</si>
  <si>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</si>
  <si>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</si>
  <si>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</si>
  <si>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</si>
  <si>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</si>
  <si>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</si>
  <si>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</si>
  <si>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</si>
  <si>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</si>
  <si>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</si>
  <si>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</si>
  <si>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</si>
  <si>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</si>
  <si>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</si>
  <si>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</si>
  <si>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</si>
  <si>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</si>
  <si>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</si>
  <si>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</si>
  <si>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</si>
  <si>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</si>
  <si>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</si>
  <si>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</si>
  <si>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</si>
  <si>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</si>
  <si>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</si>
  <si>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</si>
  <si>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</si>
  <si>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</si>
  <si>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</si>
  <si>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</si>
  <si>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</si>
  <si>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</si>
  <si>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</si>
  <si>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</si>
  <si>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</si>
  <si>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</si>
  <si>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</si>
  <si>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</si>
  <si>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</si>
  <si>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</si>
  <si>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</si>
  <si>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</si>
  <si>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</si>
  <si>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</si>
  <si>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</si>
  <si>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</si>
  <si>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</si>
  <si>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</si>
  <si>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</si>
  <si>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</si>
  <si>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</si>
  <si>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</si>
  <si>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</si>
  <si>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</si>
  <si>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</si>
  <si>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</si>
  <si>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</si>
  <si>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</si>
  <si>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</si>
  <si>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</si>
  <si>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</si>
  <si>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</si>
  <si>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</si>
  <si>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</si>
  <si>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</si>
  <si>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</si>
  <si>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</si>
  <si>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</si>
  <si>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</si>
  <si>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</si>
  <si>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</si>
  <si>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</si>
  <si>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</si>
  <si>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</si>
  <si>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</si>
  <si>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</si>
  <si>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</si>
  <si>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</si>
  <si>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</si>
  <si>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</si>
  <si>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</si>
  <si>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</si>
  <si>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</si>
  <si>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</si>
  <si>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</si>
  <si>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</si>
  <si>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</si>
  <si>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</si>
  <si>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</si>
  <si>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</si>
  <si>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</si>
  <si>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</si>
  <si>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</si>
  <si>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</si>
  <si>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</si>
  <si>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</si>
  <si>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</si>
  <si>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</si>
  <si>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</si>
  <si>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</si>
  <si>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</si>
  <si>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</si>
  <si>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</si>
  <si>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</si>
  <si>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</si>
  <si>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</si>
  <si>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</si>
  <si>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</si>
  <si>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</si>
  <si>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</si>
  <si>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</si>
  <si>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</si>
  <si>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</si>
  <si>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</si>
  <si>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</si>
  <si>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</si>
  <si>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</si>
  <si>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</si>
  <si>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</si>
  <si>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</si>
  <si>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</si>
  <si>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</si>
  <si>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</si>
  <si>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</si>
  <si>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</si>
  <si>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</si>
  <si>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</si>
  <si>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</si>
  <si>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</si>
  <si>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</si>
  <si>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</si>
  <si>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</si>
  <si>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</si>
  <si>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</si>
  <si>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</si>
  <si>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</si>
  <si>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</si>
  <si>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</si>
  <si>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</si>
  <si>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</si>
  <si>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</si>
  <si>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</si>
  <si>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</si>
  <si>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</si>
  <si>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</si>
  <si>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</si>
  <si>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</si>
  <si>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</si>
  <si>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</si>
  <si>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</si>
  <si>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</si>
  <si>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</si>
  <si>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</si>
  <si>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</si>
  <si>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</si>
  <si>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</si>
  <si>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</si>
  <si>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</si>
  <si>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</si>
  <si>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</si>
  <si>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</si>
  <si>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</si>
  <si>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</si>
  <si>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</si>
  <si>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</si>
  <si>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</si>
  <si>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</si>
  <si>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</si>
  <si>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</si>
  <si>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</si>
  <si>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</si>
  <si>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</si>
  <si>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</si>
  <si>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</si>
  <si>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</si>
  <si>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</si>
  <si>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</si>
  <si>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</si>
  <si>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</si>
  <si>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</si>
  <si>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</si>
  <si>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</si>
  <si>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</si>
  <si>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</si>
  <si>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</si>
  <si>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</si>
  <si>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</si>
  <si>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</si>
  <si>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</si>
  <si>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</si>
  <si>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</si>
  <si>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</si>
  <si>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</si>
  <si>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</si>
  <si>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</si>
  <si>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</si>
  <si>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</si>
  <si>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</si>
  <si>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</si>
  <si>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</si>
  <si>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</si>
  <si>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</si>
  <si>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</si>
  <si>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</si>
  <si>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</si>
  <si>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</si>
  <si>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</si>
  <si>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</si>
  <si>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</si>
  <si>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</si>
  <si>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</si>
  <si>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</si>
  <si>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</si>
  <si>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</si>
  <si>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</si>
  <si>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</si>
  <si>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</si>
  <si>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</si>
  <si>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</si>
  <si>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</si>
  <si>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</si>
  <si>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</si>
  <si>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</si>
  <si>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</si>
  <si>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</si>
  <si>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</si>
  <si>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</si>
  <si>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</si>
  <si>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</si>
  <si>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</si>
  <si>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</si>
  <si>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</si>
  <si>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</si>
  <si>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</si>
  <si>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</si>
  <si>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</si>
  <si>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</si>
  <si>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</si>
  <si>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</si>
  <si>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</si>
  <si>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</si>
  <si>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</si>
  <si>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</si>
  <si>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</si>
  <si>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</si>
  <si>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</si>
  <si>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</si>
  <si>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</si>
  <si>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</si>
  <si>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</si>
  <si>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</si>
  <si>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</si>
  <si>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</si>
  <si>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</si>
  <si>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</si>
  <si>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</si>
  <si>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</si>
  <si>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</si>
  <si>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</si>
  <si>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</si>
  <si>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</si>
  <si>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</si>
  <si>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</si>
  <si>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</si>
  <si>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</si>
  <si>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</si>
  <si>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</si>
  <si>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</si>
  <si>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</si>
  <si>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</si>
  <si>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</si>
  <si>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</si>
  <si>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</si>
  <si>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</si>
  <si>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</si>
  <si>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</si>
  <si>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</si>
  <si>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</si>
  <si>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</si>
  <si>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</si>
  <si>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</si>
  <si>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</si>
  <si>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</si>
  <si>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</si>
  <si>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</si>
  <si>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</si>
  <si>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</si>
  <si>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</si>
  <si>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</si>
  <si>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</si>
  <si>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</si>
  <si>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</si>
  <si>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</si>
  <si>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</si>
  <si>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</si>
  <si>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</si>
  <si>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</si>
  <si>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</si>
  <si>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</si>
  <si>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</si>
  <si>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</si>
  <si>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</si>
  <si>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</si>
  <si>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</si>
  <si>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</si>
  <si>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</si>
  <si>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</si>
  <si>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</si>
  <si>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</si>
  <si>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</si>
  <si>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</si>
  <si>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</si>
  <si>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</si>
  <si>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</si>
  <si>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</si>
  <si>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</si>
  <si>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</si>
  <si>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</si>
  <si>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</si>
  <si>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</si>
  <si>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</si>
  <si>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</si>
  <si>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</si>
  <si>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</si>
  <si>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</si>
  <si>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</si>
  <si>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</si>
  <si>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</si>
  <si>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</si>
  <si>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</si>
  <si>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</si>
  <si>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</si>
  <si>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</si>
  <si>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</si>
  <si>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</si>
  <si>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</si>
  <si>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</si>
  <si>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</si>
  <si>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</si>
  <si>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</si>
  <si>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</si>
  <si>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</si>
  <si>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</si>
  <si>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</si>
  <si>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</si>
  <si>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</si>
  <si>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</si>
  <si>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</si>
  <si>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</si>
  <si>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</si>
  <si>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</si>
  <si>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</si>
  <si>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</si>
  <si>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</si>
  <si>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</si>
  <si>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</si>
  <si>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</si>
  <si>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</si>
  <si>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</si>
  <si>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</si>
  <si>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</si>
  <si>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</si>
  <si>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</si>
  <si>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</si>
  <si>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</si>
  <si>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</si>
  <si>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</si>
  <si>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</si>
  <si>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</si>
  <si>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</si>
  <si>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</si>
  <si>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</si>
  <si>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</si>
  <si>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</si>
  <si>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</si>
  <si>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</si>
  <si>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</si>
  <si>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</si>
  <si>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</si>
  <si>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</si>
  <si>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</si>
  <si>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</si>
  <si>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</si>
  <si>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</si>
  <si>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</si>
  <si>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</si>
  <si>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</si>
  <si>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</si>
  <si>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</si>
  <si>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</si>
  <si>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</si>
  <si>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</si>
  <si>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</si>
  <si>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</si>
  <si>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</si>
  <si>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</si>
  <si>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</si>
  <si>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</si>
  <si>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</si>
  <si>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</si>
  <si>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</si>
  <si>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</si>
  <si>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</si>
  <si>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</si>
  <si>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</si>
  <si>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</si>
  <si>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</si>
  <si>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</si>
  <si>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</si>
  <si>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</si>
  <si>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</si>
  <si>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</si>
  <si>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</si>
  <si>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</si>
  <si>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</si>
  <si>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</si>
  <si>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</si>
  <si>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</si>
  <si>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</si>
  <si>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</si>
  <si>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</si>
  <si>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</si>
  <si>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</si>
  <si>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</si>
  <si>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</si>
  <si>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</si>
  <si>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</si>
  <si>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</si>
  <si>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</si>
  <si>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</si>
  <si>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</si>
  <si>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</si>
  <si>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</si>
  <si>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</si>
  <si>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</si>
  <si>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</si>
  <si>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</si>
  <si>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</si>
  <si>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</si>
  <si>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</si>
  <si>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</si>
  <si>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</si>
  <si>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</si>
  <si>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</si>
  <si>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</si>
  <si>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</si>
  <si>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</si>
  <si>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</si>
  <si>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</si>
  <si>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</si>
  <si>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</si>
  <si>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</si>
  <si>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</si>
  <si>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</si>
  <si>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</si>
  <si>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</si>
  <si>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</si>
  <si>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</si>
  <si>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</si>
  <si>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</si>
  <si>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</si>
  <si>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</si>
  <si>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</si>
  <si>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</si>
  <si>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</si>
  <si>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</si>
  <si>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</si>
  <si>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</si>
  <si>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</si>
  <si>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</si>
  <si>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</si>
  <si>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</si>
  <si>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</si>
  <si>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</si>
  <si>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</si>
  <si>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</si>
  <si>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</si>
  <si>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</si>
  <si>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</si>
  <si>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</si>
  <si>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</si>
  <si>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</si>
  <si>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</si>
  <si>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</si>
  <si>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</si>
  <si>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</si>
  <si>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</si>
  <si>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</si>
  <si>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</si>
  <si>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</si>
  <si>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</si>
  <si>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</si>
  <si>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</si>
  <si>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</si>
  <si>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</si>
  <si>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</si>
  <si>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</si>
  <si>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</si>
  <si>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</si>
  <si>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</si>
  <si>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</si>
  <si>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</si>
  <si>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</si>
  <si>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</si>
  <si>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</si>
  <si>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</si>
  <si>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</si>
  <si>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</si>
  <si>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</si>
  <si>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</si>
  <si>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</si>
  <si>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</si>
  <si>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</si>
  <si>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</si>
  <si>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</si>
  <si>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</si>
  <si>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</si>
  <si>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</si>
  <si>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</si>
  <si>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</si>
  <si>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</si>
  <si>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</si>
  <si>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</si>
  <si>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</si>
  <si>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</si>
  <si>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</si>
  <si>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</si>
  <si>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</si>
  <si>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</si>
  <si>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</si>
  <si>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</si>
  <si>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</si>
  <si>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</si>
  <si>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</si>
  <si>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</si>
  <si>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</si>
  <si>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</si>
  <si>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</si>
  <si>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</si>
  <si>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</si>
  <si>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</si>
  <si>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</si>
  <si>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</si>
  <si>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</si>
  <si>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</si>
  <si>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</si>
  <si>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</si>
  <si>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</si>
  <si>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</si>
  <si>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</si>
  <si>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</si>
  <si>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</si>
  <si>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</si>
  <si>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</si>
  <si>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</si>
  <si>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</si>
  <si>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</si>
  <si>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</si>
  <si>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</si>
  <si>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</si>
  <si>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</si>
  <si>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</si>
  <si>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</si>
  <si>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</si>
  <si>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</si>
  <si>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</si>
  <si>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</si>
  <si>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</si>
  <si>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</si>
  <si>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</si>
  <si>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</si>
  <si>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</si>
  <si>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</si>
  <si>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</si>
  <si>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</si>
  <si>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</si>
  <si>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</si>
  <si>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</si>
  <si>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</si>
  <si>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</si>
  <si>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</si>
  <si>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</si>
  <si>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</si>
  <si>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</si>
  <si>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</si>
  <si>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</si>
  <si>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</si>
  <si>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</si>
  <si>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</si>
  <si>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</si>
  <si>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</si>
  <si>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</si>
  <si>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</si>
  <si>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</si>
  <si>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</si>
  <si>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</si>
  <si>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</si>
  <si>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</si>
  <si>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</si>
  <si>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</si>
  <si>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</si>
  <si>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</si>
  <si>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</si>
  <si>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</si>
  <si>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</si>
  <si>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</si>
  <si>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</si>
  <si>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</si>
  <si>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</si>
  <si>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</si>
  <si>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</si>
  <si>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</si>
  <si>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</si>
  <si>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</si>
  <si>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</si>
  <si>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</si>
  <si>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</si>
  <si>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</si>
  <si>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</si>
  <si>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</si>
  <si>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</si>
  <si>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</si>
  <si>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</si>
  <si>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</si>
  <si>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</si>
  <si>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</si>
  <si>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</si>
  <si>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</si>
  <si>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</si>
  <si>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</si>
  <si>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</si>
  <si>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</si>
  <si>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</si>
  <si>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</si>
  <si>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</si>
  <si>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</si>
  <si>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</si>
  <si>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</si>
  <si>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</si>
  <si>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</si>
  <si>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</si>
  <si>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</si>
  <si>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</si>
  <si>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</si>
  <si>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</si>
  <si>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</si>
  <si>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</si>
  <si>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</si>
  <si>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</si>
  <si>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</si>
  <si>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</si>
  <si>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</si>
  <si>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</si>
  <si>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</si>
  <si>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</si>
  <si>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</si>
  <si>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</si>
  <si>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</si>
  <si>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</si>
  <si>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</si>
  <si>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</si>
  <si>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</si>
  <si>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</si>
  <si>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</si>
  <si>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</si>
  <si>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</si>
  <si>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</si>
  <si>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</si>
  <si>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</si>
  <si>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</si>
  <si>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</si>
  <si>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</si>
  <si>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</si>
  <si>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</si>
  <si>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</si>
  <si>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</si>
  <si>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</si>
  <si>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</si>
  <si>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</si>
  <si>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</si>
  <si>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</si>
  <si>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</si>
  <si>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</si>
  <si>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</si>
  <si>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</si>
  <si>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</si>
  <si>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</si>
  <si>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</si>
  <si>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</si>
  <si>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</si>
  <si>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</si>
  <si>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</si>
  <si>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</si>
  <si>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</si>
  <si>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</si>
  <si>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</si>
  <si>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</si>
  <si>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</si>
  <si>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</si>
  <si>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</si>
  <si>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</si>
  <si>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</si>
  <si>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</si>
  <si>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</si>
  <si>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</si>
  <si>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</si>
  <si>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</si>
  <si>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</si>
  <si>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</si>
  <si>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</si>
  <si>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</si>
  <si>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</si>
  <si>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</si>
  <si>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</si>
  <si>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</si>
  <si>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</si>
  <si>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</si>
  <si>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</si>
  <si>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</si>
  <si>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</si>
  <si>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</si>
  <si>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</si>
  <si>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</si>
  <si>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</si>
  <si>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</si>
  <si>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</si>
  <si>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</si>
  <si>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</si>
  <si>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</si>
  <si>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</si>
  <si>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</si>
  <si>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</si>
  <si>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</si>
  <si>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</si>
  <si>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</si>
  <si>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</si>
  <si>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</si>
  <si>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</si>
  <si>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</si>
  <si>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</si>
  <si>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</si>
  <si>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</si>
  <si>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</si>
  <si>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</si>
  <si>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</si>
  <si>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</si>
  <si>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</si>
  <si>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</si>
  <si>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</si>
  <si>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</si>
  <si>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</si>
  <si>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</si>
  <si>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</si>
  <si>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</si>
  <si>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</si>
  <si>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</si>
  <si>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</si>
  <si>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</si>
  <si>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</si>
  <si>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</si>
  <si>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</si>
  <si>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</si>
  <si>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</si>
  <si>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</si>
  <si>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</si>
  <si>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</si>
  <si>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</si>
  <si>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</si>
  <si>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</si>
  <si>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</si>
  <si>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</si>
  <si>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</si>
  <si>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</si>
  <si>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</si>
  <si>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</si>
  <si>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</si>
  <si>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</si>
  <si>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</si>
  <si>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</si>
  <si>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</si>
  <si>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</si>
  <si>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</si>
  <si>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</si>
  <si>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</si>
  <si>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</si>
  <si>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</si>
  <si>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</si>
  <si>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</si>
  <si>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</si>
  <si>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</si>
  <si>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</si>
  <si>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</si>
  <si>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</si>
  <si>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</si>
  <si>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</si>
  <si>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</si>
  <si>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</si>
  <si>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</si>
  <si>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</si>
  <si>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</si>
  <si>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</si>
  <si>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</si>
  <si>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</si>
  <si>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</si>
  <si>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</si>
  <si>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</si>
  <si>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</si>
  <si>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</si>
  <si>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</si>
  <si>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</si>
  <si>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</si>
  <si>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</si>
  <si>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</si>
  <si>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</si>
  <si>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</si>
  <si>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</si>
  <si>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</si>
  <si>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</si>
  <si>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</si>
  <si>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</si>
  <si>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</si>
  <si>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</si>
  <si>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</si>
  <si>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</si>
  <si>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</si>
  <si>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</si>
  <si>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</si>
  <si>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</si>
  <si>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</si>
  <si>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</si>
  <si>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</si>
  <si>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</si>
  <si>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</si>
  <si>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</si>
  <si>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</si>
  <si>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</si>
  <si>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</si>
  <si>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</si>
  <si>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</si>
  <si>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</si>
  <si>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</si>
  <si>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</si>
  <si>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</si>
  <si>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</si>
  <si>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</si>
  <si>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</si>
  <si>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</si>
  <si>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</si>
  <si>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</si>
  <si>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</si>
  <si>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</si>
  <si>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</si>
  <si>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</si>
  <si>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</si>
  <si>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</si>
  <si>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</si>
  <si>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</si>
  <si>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</si>
  <si>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</si>
  <si>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</si>
  <si>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</si>
  <si>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</si>
  <si>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</si>
  <si>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</si>
  <si>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</si>
  <si>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</si>
  <si>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</si>
  <si>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</si>
  <si>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</si>
  <si>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</si>
  <si>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</si>
  <si>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</si>
  <si>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</si>
  <si>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</si>
  <si>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</si>
  <si>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</si>
  <si>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</si>
  <si>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</si>
  <si>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</si>
  <si>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</si>
  <si>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</si>
  <si>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</si>
  <si>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</si>
  <si>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</si>
  <si>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</si>
  <si>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</si>
  <si>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</si>
  <si>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</si>
  <si>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</si>
  <si>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</si>
  <si>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</si>
  <si>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</si>
  <si>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</si>
  <si>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</si>
  <si>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</si>
  <si>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</si>
  <si>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</si>
  <si>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</si>
  <si>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</si>
  <si>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</si>
  <si>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</si>
  <si>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</si>
  <si>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</si>
  <si>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</si>
  <si>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</si>
  <si>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</si>
  <si>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</si>
  <si>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</si>
  <si>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</si>
  <si>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</si>
  <si>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</si>
  <si>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</si>
  <si>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</si>
  <si>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</si>
  <si>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</si>
  <si>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</si>
  <si>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</si>
  <si>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</si>
  <si>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</si>
  <si>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</si>
  <si>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</si>
  <si>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</si>
  <si>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</si>
  <si>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</si>
  <si>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</si>
  <si>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</si>
  <si>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</si>
  <si>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</si>
  <si>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</si>
  <si>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</si>
  <si>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</si>
  <si>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</si>
  <si>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</si>
  <si>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</si>
  <si>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</si>
  <si>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</si>
  <si>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</si>
  <si>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</si>
  <si>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</si>
  <si>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</si>
  <si>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</si>
  <si>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</si>
  <si>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</si>
  <si>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</si>
  <si>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</si>
  <si>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</si>
  <si>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</si>
  <si>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</si>
  <si>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</si>
  <si>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</si>
  <si>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</si>
  <si>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</si>
  <si>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</si>
  <si>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</si>
  <si>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</si>
  <si>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</si>
  <si>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</si>
  <si>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</si>
  <si>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</si>
  <si>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</si>
  <si>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</si>
  <si>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</si>
  <si>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</si>
  <si>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</si>
  <si>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</si>
  <si>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</si>
  <si>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</si>
  <si>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</si>
  <si>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</si>
  <si>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</si>
  <si>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</si>
  <si>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</si>
  <si>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</si>
  <si>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</si>
  <si>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</si>
  <si>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</si>
  <si>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</si>
  <si>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</si>
  <si>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</si>
  <si>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</si>
  <si>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</si>
  <si>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</si>
  <si>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</si>
  <si>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</si>
  <si>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</si>
  <si>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</si>
  <si>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</si>
  <si>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</si>
  <si>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</si>
  <si>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</si>
  <si>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</si>
  <si>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</si>
  <si>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</si>
  <si>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</si>
  <si>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</si>
  <si>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</si>
  <si>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</si>
  <si>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</si>
  <si>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</si>
  <si>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</si>
  <si>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</si>
  <si>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</si>
  <si>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</si>
  <si>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</si>
  <si>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</si>
  <si>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</si>
  <si>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</si>
  <si>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</si>
  <si>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</si>
  <si>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</si>
  <si>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</si>
  <si>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</si>
  <si>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</si>
  <si>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</si>
  <si>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</si>
  <si>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</si>
  <si>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</si>
  <si>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</si>
  <si>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</si>
  <si>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</si>
  <si>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</si>
  <si>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</si>
  <si>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</si>
  <si>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</si>
  <si>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</si>
  <si>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</si>
  <si>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</si>
  <si>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</si>
  <si>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</si>
  <si>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</si>
  <si>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</si>
  <si>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</si>
  <si>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</si>
  <si>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</si>
  <si>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</si>
  <si>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</si>
  <si>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</si>
  <si>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</si>
  <si>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</si>
  <si>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</si>
  <si>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</si>
  <si>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</si>
  <si>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</si>
  <si>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</si>
  <si>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</si>
  <si>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</si>
  <si>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</si>
  <si>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</si>
  <si>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</si>
  <si>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</si>
  <si>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</si>
  <si>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</si>
  <si>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</si>
  <si>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</si>
  <si>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</si>
  <si>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</si>
  <si>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</si>
  <si>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</si>
  <si>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</si>
  <si>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</si>
  <si>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</si>
  <si>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</si>
  <si>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</si>
  <si>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</si>
  <si>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</si>
  <si>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</si>
  <si>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</si>
  <si>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</si>
  <si>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</si>
  <si>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</si>
  <si>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</si>
  <si>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</si>
  <si>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</si>
  <si>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</si>
  <si>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</si>
  <si>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</si>
  <si>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</si>
  <si>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</si>
  <si>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</si>
  <si>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</si>
  <si>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</si>
  <si>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</si>
  <si>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</si>
  <si>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</si>
  <si>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</si>
  <si>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</si>
  <si>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</si>
  <si>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</si>
  <si>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</si>
  <si>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</si>
  <si>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</si>
  <si>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</si>
  <si>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</si>
  <si>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</si>
  <si>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</si>
  <si>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</si>
  <si>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</si>
  <si>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</si>
  <si>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</si>
  <si>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</si>
  <si>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</si>
  <si>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</si>
  <si>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</si>
  <si>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</si>
  <si>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</si>
  <si>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</si>
  <si>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</si>
  <si>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</si>
  <si>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</si>
  <si>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</si>
  <si>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</si>
  <si>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</si>
  <si>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</si>
  <si>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</si>
  <si>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</si>
  <si>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</si>
  <si>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</si>
  <si>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</si>
  <si>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</si>
  <si>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</si>
  <si>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</si>
  <si>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</si>
  <si>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</si>
  <si>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</si>
  <si>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</si>
  <si>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</si>
  <si>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</si>
  <si>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</si>
  <si>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</si>
  <si>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</si>
  <si>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</si>
  <si>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</si>
  <si>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</si>
  <si>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</si>
  <si>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</si>
  <si>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</si>
  <si>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</si>
  <si>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</si>
  <si>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</si>
  <si>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</si>
  <si>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</si>
  <si>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</si>
  <si>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</si>
  <si>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</si>
  <si>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</si>
  <si>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</si>
  <si>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</si>
  <si>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</si>
  <si>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</si>
  <si>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</si>
  <si>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</si>
  <si>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</si>
  <si>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</si>
  <si>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</si>
  <si>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</si>
  <si>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</si>
  <si>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</si>
  <si>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</si>
  <si>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</si>
  <si>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</si>
  <si>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</si>
  <si>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</si>
  <si>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</si>
  <si>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</si>
  <si>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</si>
  <si>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</si>
  <si>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</si>
  <si>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</si>
  <si>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</si>
  <si>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</si>
  <si>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</si>
  <si>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</si>
  <si>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</si>
  <si>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</si>
  <si>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</si>
  <si>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</si>
  <si>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</si>
  <si>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</si>
  <si>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</si>
  <si>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</si>
  <si>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</si>
  <si>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</si>
  <si>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</si>
  <si>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</si>
  <si>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</si>
  <si>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</si>
  <si>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</si>
  <si>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</si>
  <si>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</si>
  <si>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</si>
  <si>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</si>
  <si>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</si>
  <si>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</si>
  <si>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</si>
  <si>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</si>
  <si>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</si>
  <si>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</si>
  <si>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</si>
  <si>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</si>
  <si>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</si>
  <si>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</si>
  <si>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</si>
  <si>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</si>
  <si>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</si>
  <si>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</si>
  <si>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</si>
  <si>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</si>
  <si>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</si>
  <si>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</si>
  <si>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</si>
  <si>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</si>
  <si>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</si>
  <si>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</si>
  <si>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</si>
  <si>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</si>
  <si>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</si>
  <si>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</si>
  <si>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</si>
  <si>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</si>
  <si>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</si>
  <si>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</si>
  <si>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</si>
  <si>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</si>
  <si>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</si>
  <si>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</si>
  <si>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</si>
  <si>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</si>
  <si>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</si>
  <si>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</si>
  <si>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</si>
  <si>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</si>
  <si>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</si>
  <si>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</si>
  <si>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</si>
  <si>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</si>
  <si>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</si>
  <si>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</si>
  <si>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</si>
  <si>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</si>
  <si>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</si>
  <si>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</si>
  <si>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</si>
  <si>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</si>
  <si>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</si>
  <si>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</si>
  <si>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</si>
  <si>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</si>
  <si>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</si>
  <si>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</si>
  <si>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</si>
  <si>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</si>
  <si>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</si>
  <si>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</si>
  <si>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</si>
  <si>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</si>
  <si>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</si>
  <si>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</si>
  <si>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</si>
  <si>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</si>
  <si>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</si>
  <si>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</si>
  <si>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</si>
  <si>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</si>
  <si>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</si>
  <si>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</si>
  <si>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</si>
  <si>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</si>
  <si>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</si>
  <si>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</si>
  <si>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</si>
  <si>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</si>
  <si>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</si>
  <si>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</si>
  <si>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</si>
  <si>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</si>
  <si>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</si>
  <si>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</si>
  <si>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</si>
  <si>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</si>
  <si>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</si>
  <si>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</si>
  <si>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</si>
  <si>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</si>
  <si>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</si>
  <si>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</si>
  <si>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</si>
  <si>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</si>
  <si>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</si>
  <si>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</si>
  <si>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</si>
  <si>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</si>
  <si>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</si>
  <si>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</si>
  <si>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</si>
  <si>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</si>
  <si>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</si>
  <si>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</si>
  <si>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</si>
  <si>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</si>
  <si>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</si>
  <si>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</si>
  <si>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</si>
  <si>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</si>
  <si>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</si>
  <si>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</si>
  <si>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</si>
  <si>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</si>
  <si>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</si>
  <si>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</si>
  <si>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</si>
  <si>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</si>
  <si>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</si>
  <si>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</si>
  <si>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</si>
  <si>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</si>
  <si>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</si>
  <si>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</si>
  <si>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</si>
  <si>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</si>
  <si>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</si>
  <si>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</si>
  <si>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</si>
  <si>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</si>
  <si>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</si>
  <si>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</si>
  <si>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</si>
  <si>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</si>
  <si>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</si>
  <si>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</si>
  <si>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</si>
  <si>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</si>
  <si>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</si>
  <si>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</si>
  <si>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</si>
  <si>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</si>
  <si>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</si>
  <si>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</si>
  <si>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</si>
  <si>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</si>
  <si>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</si>
  <si>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</si>
  <si>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</si>
  <si>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</si>
  <si>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</si>
  <si>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</si>
  <si>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</si>
  <si>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</si>
  <si>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</si>
  <si>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</si>
  <si>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</si>
  <si>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</si>
  <si>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</si>
  <si>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</si>
  <si>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</si>
  <si>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</si>
  <si>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</si>
  <si>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</si>
  <si>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</si>
  <si>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</si>
  <si>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</si>
  <si>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</si>
  <si>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</si>
  <si>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</si>
  <si>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</si>
  <si>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</si>
  <si>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</si>
  <si>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</si>
  <si>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</si>
  <si>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</si>
  <si>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</si>
  <si>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</si>
  <si>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</si>
  <si>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</si>
  <si>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</si>
  <si>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</si>
  <si>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</si>
  <si>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</si>
  <si>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</si>
  <si>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</si>
  <si>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</si>
  <si>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</si>
  <si>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</si>
  <si>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</si>
  <si>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</si>
  <si>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</si>
  <si>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</si>
  <si>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</si>
  <si>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</si>
  <si>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</si>
  <si>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</si>
  <si>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</si>
  <si>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</si>
  <si>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</si>
  <si>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</si>
  <si>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</si>
  <si>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</si>
  <si>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</si>
  <si>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</si>
  <si>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</si>
  <si>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</si>
  <si>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</si>
  <si>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</si>
  <si>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</si>
  <si>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</si>
  <si>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</si>
  <si>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</si>
  <si>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</si>
  <si>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</si>
  <si>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</si>
  <si>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</si>
  <si>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</si>
  <si>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</si>
  <si>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</si>
  <si>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</si>
  <si>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</si>
  <si>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</si>
  <si>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</si>
  <si>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</si>
  <si>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</si>
  <si>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</si>
  <si>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</si>
  <si>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</si>
  <si>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</si>
  <si>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</si>
  <si>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</si>
  <si>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</si>
  <si>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</si>
  <si>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</si>
  <si>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</si>
  <si>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</si>
  <si>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</si>
  <si>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</si>
  <si>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</si>
  <si>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</si>
  <si>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</si>
  <si>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</si>
  <si>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</si>
  <si>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</si>
  <si>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</si>
  <si>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</si>
  <si>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</si>
  <si>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</si>
  <si>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</si>
  <si>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</si>
  <si>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</si>
  <si>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</si>
  <si>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</si>
  <si>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</si>
  <si>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</si>
  <si>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</si>
  <si>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</si>
  <si>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</si>
  <si>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</si>
  <si>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</si>
  <si>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</si>
  <si>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</si>
  <si>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</si>
  <si>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</si>
  <si>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</si>
  <si>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</si>
  <si>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</si>
  <si>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</si>
  <si>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</si>
  <si>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</si>
  <si>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</si>
  <si>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</si>
  <si>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</si>
  <si>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</si>
  <si>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</si>
  <si>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</si>
  <si>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</si>
  <si>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</si>
  <si>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</si>
  <si>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</si>
  <si>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</si>
  <si>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</si>
  <si>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</si>
  <si>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</si>
  <si>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</si>
  <si>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</si>
  <si>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</si>
  <si>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</si>
  <si>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</si>
  <si>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</si>
  <si>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</si>
  <si>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</si>
  <si>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</si>
  <si>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</si>
  <si>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</si>
  <si>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</si>
  <si>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</si>
  <si>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</si>
  <si>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</si>
  <si>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</si>
  <si>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</si>
  <si>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</si>
  <si>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</si>
  <si>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</si>
  <si>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</si>
  <si>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</si>
  <si>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</si>
  <si>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</si>
  <si>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</si>
  <si>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</si>
  <si>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</si>
  <si>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</si>
  <si>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</si>
  <si>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</si>
  <si>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</si>
  <si>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</si>
  <si>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</si>
  <si>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</si>
  <si>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</si>
  <si>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</si>
  <si>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</si>
  <si>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</si>
  <si>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</si>
  <si>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</si>
  <si>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</si>
  <si>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</si>
  <si>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</si>
  <si>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</si>
  <si>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</si>
  <si>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</si>
  <si>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</si>
  <si>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</si>
  <si>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</si>
  <si>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</si>
  <si>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</si>
  <si>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</si>
  <si>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</si>
  <si>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</si>
  <si>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</si>
  <si>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</si>
  <si>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</si>
  <si>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</si>
  <si>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</si>
  <si>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</si>
  <si>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</si>
  <si>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</si>
  <si>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</si>
  <si>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</si>
  <si>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</si>
  <si>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</si>
  <si>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</si>
  <si>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</si>
  <si>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</si>
  <si>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</si>
  <si>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</si>
  <si>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</si>
  <si>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</si>
  <si>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</si>
  <si>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</si>
  <si>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</si>
  <si>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</si>
  <si>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</si>
  <si>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</si>
  <si>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</si>
  <si>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</si>
  <si>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</si>
  <si>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</si>
  <si>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</si>
  <si>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</si>
  <si>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</si>
  <si>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</si>
  <si>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</si>
  <si>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</si>
  <si>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</si>
  <si>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</si>
  <si>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</si>
  <si>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</si>
  <si>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</si>
  <si>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</si>
  <si>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</si>
  <si>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</si>
  <si>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</si>
  <si>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</si>
  <si>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</si>
  <si>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</si>
  <si>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</si>
  <si>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</si>
  <si>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</si>
  <si>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</si>
  <si>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</si>
  <si>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</si>
  <si>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</si>
  <si>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</si>
  <si>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</si>
  <si>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</si>
  <si>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</si>
  <si>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</si>
  <si>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</si>
  <si>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</si>
  <si>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</si>
  <si>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</si>
  <si>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</si>
  <si>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</si>
  <si>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</si>
  <si>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</si>
  <si>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</si>
  <si>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</si>
  <si>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</si>
  <si>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</si>
  <si>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</si>
  <si>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</si>
  <si>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</si>
  <si>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</si>
  <si>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</si>
  <si>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</si>
  <si>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</si>
  <si>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</si>
  <si>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</si>
  <si>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</si>
  <si>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</si>
  <si>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</si>
  <si>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</si>
  <si>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</si>
  <si>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</si>
  <si>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</si>
  <si>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</si>
  <si>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</si>
  <si>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</si>
  <si>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</si>
  <si>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</si>
  <si>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</si>
  <si>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</si>
  <si>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</si>
  <si>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</si>
  <si>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</si>
  <si>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</si>
  <si>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</si>
  <si>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</si>
  <si>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</si>
  <si>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</si>
  <si>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</si>
  <si>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</si>
  <si>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</si>
  <si>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</si>
  <si>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</si>
  <si>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</si>
  <si>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</si>
  <si>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</si>
  <si>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</si>
  <si>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</si>
  <si>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</si>
  <si>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</si>
  <si>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</si>
  <si>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</si>
  <si>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</si>
  <si>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</si>
  <si>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</si>
  <si>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</si>
  <si>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</si>
  <si>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</si>
  <si>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</si>
  <si>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</si>
  <si>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</si>
  <si>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</si>
  <si>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</si>
  <si>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</si>
  <si>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</si>
  <si>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</si>
  <si>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</si>
  <si>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</si>
  <si>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</si>
  <si>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</si>
  <si>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</si>
  <si>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</si>
  <si>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</si>
  <si>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</si>
  <si>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</si>
  <si>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</si>
  <si>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</si>
  <si>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</si>
  <si>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</si>
  <si>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</si>
  <si>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</si>
  <si>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</si>
  <si>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</si>
  <si>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</si>
  <si>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</si>
  <si>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</si>
  <si>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</si>
  <si>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</si>
  <si>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</si>
  <si>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</si>
  <si>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</si>
  <si>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</si>
  <si>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</si>
  <si>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</si>
  <si>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</si>
  <si>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</si>
  <si>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</si>
  <si>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</si>
  <si>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</si>
  <si>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</si>
  <si>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</si>
  <si>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</si>
  <si>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</si>
  <si>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</si>
  <si>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</si>
  <si>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</si>
  <si>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</si>
  <si>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</si>
  <si>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</si>
  <si>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</si>
  <si>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</si>
  <si>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</si>
  <si>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</si>
  <si>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</si>
  <si>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</si>
  <si>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</si>
  <si>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</si>
  <si>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</si>
  <si>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</si>
  <si>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</si>
  <si>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</si>
  <si>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</si>
  <si>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</si>
  <si>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</si>
  <si>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</si>
  <si>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</si>
  <si>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</si>
  <si>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</si>
  <si>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</si>
  <si>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</si>
  <si>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</si>
  <si>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</si>
  <si>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</si>
  <si>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</si>
  <si>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</si>
  <si>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</si>
  <si>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</si>
  <si>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</si>
  <si>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</si>
  <si>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</si>
  <si>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</si>
  <si>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</si>
  <si>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</si>
  <si>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</si>
  <si>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</si>
  <si>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</si>
  <si>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</si>
  <si>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</si>
  <si>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</si>
  <si>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</si>
  <si>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</si>
  <si>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</si>
  <si>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</si>
  <si>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</si>
  <si>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</si>
  <si>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</si>
  <si>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</si>
  <si>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</si>
  <si>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</si>
  <si>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</si>
  <si>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</si>
  <si>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</si>
  <si>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</si>
  <si>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</si>
  <si>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</si>
  <si>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</si>
  <si>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</si>
  <si>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</si>
  <si>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</si>
  <si>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</si>
  <si>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</si>
  <si>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</si>
  <si>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</si>
  <si>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</si>
  <si>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</si>
  <si>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</si>
  <si>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</si>
  <si>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</si>
  <si>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</si>
  <si>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</si>
  <si>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</si>
  <si>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</si>
  <si>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</si>
  <si>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</si>
  <si>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</si>
  <si>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</si>
  <si>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</si>
  <si>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</si>
  <si>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</si>
  <si>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</si>
  <si>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</si>
  <si>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</si>
  <si>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</si>
  <si>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</si>
  <si>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</si>
  <si>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</si>
  <si>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</si>
  <si>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</si>
  <si>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</si>
  <si>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</si>
  <si>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</si>
  <si>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</si>
  <si>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</si>
  <si>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</si>
  <si>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</si>
  <si>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</si>
  <si>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</si>
  <si>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</si>
  <si>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</si>
  <si>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</si>
  <si>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</si>
  <si>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</si>
  <si>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</si>
  <si>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</si>
  <si>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</si>
  <si>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</si>
  <si>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</si>
  <si>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</si>
  <si>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</si>
  <si>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</si>
  <si>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</si>
  <si>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</si>
  <si>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</si>
  <si>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</si>
  <si>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</si>
  <si>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</si>
  <si>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</si>
  <si>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</si>
  <si>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</si>
  <si>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</si>
  <si>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</si>
  <si>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</si>
  <si>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</si>
  <si>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</si>
  <si>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</si>
  <si>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</si>
  <si>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</si>
  <si>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</si>
  <si>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</si>
  <si>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</si>
  <si>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</si>
  <si>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</si>
  <si>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</si>
  <si>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</si>
  <si>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</si>
  <si>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</si>
  <si>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</si>
  <si>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</si>
  <si>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</si>
  <si>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</si>
  <si>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</si>
  <si>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</si>
  <si>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</si>
  <si>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</si>
  <si>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</si>
  <si>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</si>
  <si>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</si>
  <si>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</si>
  <si>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</si>
  <si>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</si>
  <si>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</si>
  <si>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</si>
  <si>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</si>
  <si>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</si>
  <si>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</si>
  <si>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</si>
  <si>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PCM-20251124-00000123</t>
  </si>
  <si>
    <t>was night access issue / USF area team EM team on the way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</si>
  <si>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</si>
  <si>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</si>
  <si>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</si>
  <si>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</si>
  <si>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</si>
  <si>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</si>
  <si>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</si>
  <si>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</si>
  <si>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PCM-20251124-00000184</t>
  </si>
  <si>
    <t xml:space="preserve">TE issue  (RF BB bus connection transmission error;Dedicated) alarm active , Site located in SAFA hotel , TE team facing access issue as no one available for access </t>
  </si>
  <si>
    <t>PCM-20251124-00000339</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</si>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</sst>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0" totalsRowShown="0" headerRowDxfId="47" dataDxfId="46" headerRowBorderDxfId="44" tableBorderDxfId="45" totalsRowBorderDxfId="43">
  <autoFilter ref="A1:L4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30" dataDxfId="29" headerRowBorderDxfId="27" tableBorderDxfId="28">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322.33879664351844</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45985.287222569445</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45985.287222569445</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45985.287222569445</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45985.287222569445</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45985.287222569445</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45985.287222569445</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45985.287222569445</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45985.287222569445</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45985.287222569445</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45985.287222569445</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45985.287222569445</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45985.287222569445</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45985.287222569445</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45985.287222569445</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45985.287222569445</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45985.287222569445</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45985.287222569445</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45985.287222569445</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45985.287222569445</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45985.287222569445</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45985.287222569445</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45985.287222569445</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45985.287222569445</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45985.287222569445</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45985.287222569445</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45985.287222569445</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0BE92AE1-0032-48E3-AAEF-DF8F8C058BE0}"/>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160.2873846064831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0.89980358796310611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45985.287222569445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45985.287222569445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45985.287222569445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45985.287222569445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45985.287222569445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45985.287222569445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45985.287222569445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45985.287222569445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45985.287222569445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45985.287222569445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45985.287222569445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45985.287222569445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45985.287222569445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45985.287222569445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45985.287222569445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45985.287222569445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45985.287222569445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45985.287222569445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45985.287222569445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45985.287222569445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45985.287222569445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45985.287222569445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45985.287222569445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45985.287222569445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45985.287222569445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45985.287222569445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45985.287222569445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45985.287222569445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45985.287222569445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45985.287222569445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45985.287222569445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45985.287222569445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45985.287222569445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45985.287222569445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45985.287222569445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45985.287222569445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45985.287222569445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45985.287222569445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45985.287222569445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45985.287222569445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45985.287222569445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45985.287222569445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45985.287222569445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45985.287222569445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45985.287222569445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45985.287222569445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45985.287222569445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45985.287222569445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45985.287222569445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45985.287222569445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45985.287222569445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45985.287222569445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45985.287222569445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45985.287222569445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45985.287222569445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45985.287222569445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45985.287222569445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45985.287222569445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45985.287222569445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45985.287222569445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45985.287222569445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45985.287222569445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45985.287222569445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45985.287222569445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45985.287222569445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45985.287222569445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45985.287222569445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45985.287222569445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45985.287222569445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45985.287222569445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45985.287222569445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45985.287222569445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45985.287222569445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45985.287222569445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45985.287222569445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45985.287222569445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45985.287222569445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45985.287222569445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45985.287222569445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45985.287222569445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45985.287222569445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45985.287222569445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45985.287222569445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45985.287222569445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45985.287222569445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45985.287222569445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45985.287222569445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45985.287222569445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45985.287222569445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45985.287222569445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45985.287222569445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45985.287222569445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45985.287222569445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45985.287222569445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45985.287222569445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45985.287222569445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45985.287222569445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45985.287222569445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45985.287222569445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45985.287222569445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45985.287222569445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45985.287222569445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45985.287222569445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45985.287222569445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45985.287222569445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45985.287222569445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45985.287222569445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45985.287222569445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45985.287222569445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45985.287222569445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45985.287222569445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45985.287222569445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45985.287222569445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45985.287222569445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45985.287222569445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45985.287222569445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45985.287222569445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45985.287222569445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45985.287222569445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45985.287222569445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45985.287222569445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45985.287222569445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45985.287222569445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45985.287222569445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45985.287222569445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45985.287222569445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45985.287222569445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45985.287222569445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45985.287222569445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45985.287222569445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45985.287222569445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45985.287222569445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45985.287222569445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45985.287222569445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45985.287222569445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45985.287222569445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45985.287222569445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45985.287222569445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45985.287222569445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45985.287222569445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45985.287222569445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45985.287222569445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45985.287222569445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45985.287222569445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45985.287222569445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45985.287222569445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45985.287222569445</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45985.287222569445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45985.287222569445</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45985.287222569445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45985.287222569445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45985.287222569445</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45985.287222569445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45985.287222569445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45985.287222569445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45985.287222569445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45985.287222569445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45985.287222569445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45985.287222569445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45985.287222569445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45985.287222569445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45985.287222569445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45985.287222569445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45985.287222569445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45985.287222569445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45985.287222569445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45985.287222569445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45985.287222569445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45985.287222569445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45985.287222569445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45985.287222569445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45985.287222569445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45985.287222569445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45985.287222569445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45985.287222569445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45985.287222569445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45985.287222569445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45985.287222569445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45985.287222569445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45985.287222569445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45985.287222569445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45985.287222569445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45985.287222569445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45985.287222569445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45985.287222569445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45985.287222569445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45985.287222569445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45985.287222569445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45985.287222569445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45985.287222569445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45985.287222569445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45985.287222569445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45985.287222569445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45985.287222569445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45985.287222569445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45985.287222569445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45985.287222569445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45985.287222569445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45985.287222569445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45985.287222569445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45985.287222569445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45985.287222569445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45985.287222569445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45985.287222569445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45985.287222569445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45985.287222569445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45985.287222569445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45985.287222569445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45985.287222569445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45985.287222569445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45985.287222569445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45985.287222569445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45985.287222569445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45985.287222569445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45985.287222569445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45985.287222569445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45985.287222569445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45985.287222569445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45985.287222569445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45985.287222569445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45985.287222569445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45985.287222569445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45985.287222569445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45985.287222569445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45985.287222569445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45985.287222569445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45985.287222569445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45985.287222569445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45985.287222569445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45985.287222569445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45985.287222569445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45985.287222569445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45985.287222569445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45985.287222569445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45985.287222569445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45985.287222569445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45985.287222569445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45985.287222569445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45985.287222569445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45985.287222569445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45985.287222569445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45985.287222569445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45985.287222569445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45985.287222569445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45985.287222569445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45985.287222569445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45985.287222569445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45985.287222569445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45985.287222569445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45985.287222569445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45985.287222569445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45985.287222569445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45985.287222569445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45985.287222569445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45985.287222569445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45985.287222569445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45985.287222569445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45985.287222569445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45985.287222569445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45985.287222569445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45985.287222569445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45985.287222569445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45985.287222569445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45985.287222569445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45985.287222569445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45985.287222569445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45985.287222569445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45985.287222569445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45985.287222569445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45985.287222569445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45985.287222569445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45985.287222569445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45985.287222569445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45985.287222569445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45985.287222569445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45985.287222569445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45985.287222569445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45985.287222569445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45985.287222569445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45985.287222569445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45985.287222569445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45985.287222569445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45985.287222569445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45985.287222569445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45985.287222569445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45985.287222569445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45985.287222569445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45985.287222569445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45985.287222569445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45985.287222569445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45985.287222569445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45985.287222569445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45985.287222569445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45985.287222569445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45985.287222569445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45985.287222569445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45985.287222569445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45985.287222569445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45985.287222569445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45985.287222569445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45985.287222569445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45985.287222569445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45985.287222569445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45985.287222569445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45985.287222569445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45985.287222569445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45985.287222569445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45985.287222569445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45985.287222569445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45985.287222569445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45985.287222569445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45985.287222569445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45985.287222569445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45985.287222569445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45985.287222569445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45985.287222569445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45985.287222569445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45985.287222569445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45985.287222569445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45985.287222569445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45985.287222569445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45985.287222569445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45985.287222569445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45985.287222569445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45985.287222569445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45985.287222569445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45985.287222569445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45985.287222569445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45985.287222569445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45985.287222569445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45985.287222569445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45985.287222569445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45985.287222569445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45985.287222569445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45985.287222569445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45985.287222569445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45985.287222569445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45985.287222569445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45985.287222569445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45985.287222569445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45985.287222569445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45985.287222569445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45985.287222569445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45985.287222569445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45985.287222569445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45985.287222569445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45985.287222569445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45985.287222569445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45985.287222569445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45985.287222569445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45985.287222569445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45985.287222569445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45985.287222569445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45985.287222569445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45985.287222569445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45985.287222569445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45985.287222569445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45985.287222569445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45985.287222569445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45985.287222569445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45985.287222569445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45985.287222569445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45985.287222569445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45985.287222569445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45985.287222569445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45985.287222569445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45985.287222569445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45985.287222569445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45985.287222569445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45985.287222569445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45985.287222569445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45985.287222569445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45985.287222569445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45985.287222569445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45985.287222569445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45985.287222569445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45985.287222569445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45985.287222569445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45985.287222569445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45985.287222569445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45985.287222569445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45985.287222569445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45985.287222569445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45985.287222569445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45985.287222569445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45985.287222569445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45985.287222569445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45985.287222569445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45985.287222569445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45985.287222569445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45985.287222569445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45985.287222569445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45985.287222569445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45985.287222569445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45985.287222569445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45985.287222569445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45985.287222569445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45985.287222569445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45985.287222569445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45985.287222569445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45985.287222569445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45985.287222569445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45985.287222569445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45985.287222569445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45985.287222569445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45985.287222569445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45985.287222569445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45985.287222569445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45985.287222569445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45985.287222569445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45985.287222569445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45985.287222569445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45985.287222569445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45985.287222569445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45985.287222569445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45985.287222569445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45985.287222569445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45985.287222569445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45985.287222569445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45985.287222569445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45985.287222569445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45985.287222569445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45985.287222569445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45985.287222569445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45985.287222569445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45985.287222569445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45985.287222569445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45985.287222569445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45985.287222569445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45985.287222569445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45985.287222569445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45985.287222569445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45985.287222569445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45985.287222569445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45985.287222569445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45985.287222569445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45985.287222569445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45985.287222569445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45985.287222569445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45985.287222569445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45985.287222569445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45985.287222569445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45985.287222569445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45985.287222569445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45985.287222569445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45985.287222569445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45985.287222569445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45985.287222569445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45985.287222569445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45985.287222569445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45985.287222569445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45985.287222569445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45985.287222569445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45985.287222569445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45985.287222569445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45985.287222569445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45985.287222569445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45985.287222569445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45985.287222569445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45985.287222569445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45985.287222569445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45985.287222569445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45985.287222569445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45985.287222569445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45985.287222569445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45985.287222569445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45985.287222569445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45985.287222569445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45985.287222569445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45985.287222569445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45985.287222569445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45985.287222569445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45985.287222569445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45985.287222569445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45985.287222569445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45985.287222569445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45985.287222569445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45985.287222569445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45985.287222569445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45985.287222569445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45985.287222569445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45985.287222569445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45985.287222569445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45985.287222569445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45985.287222569445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45985.287222569445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45985.287222569445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45985.287222569445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45985.287222569445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45985.287222569445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45985.287222569445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45985.287222569445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45985.287222569445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45985.287222569445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45985.287222569445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45985.287222569445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45985.287222569445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45985.287222569445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45985.287222569445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45985.287222569445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45985.287222569445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45985.287222569445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45985.287222569445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45985.287222569445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45985.287222569445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45985.287222569445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45985.287222569445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45985.287222569445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45985.287222569445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45985.287222569445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45985.287222569445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45985.287222569445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45985.287222569445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45985.287222569445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45985.287222569445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45985.287222569445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45985.287222569445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45985.287222569445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45985.287222569445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45985.287222569445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45985.287222569445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45985.287222569445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45985.287222569445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45985.287222569445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45985.287222569445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45985.287222569445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45985.287222569445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45985.287222569445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45985.287222569445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45985.287222569445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45985.287222569445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45985.287222569445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45985.287222569445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45985.287222569445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45985.287222569445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45985.287222569445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45985.287222569445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45985.287222569445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45985.287222569445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45985.287222569445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45985.287222569445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45985.287222569445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45985.287222569445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45985.287222569445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45985.287222569445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45985.287222569445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45985.287222569445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45985.287222569445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45985.287222569445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45985.287222569445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45985.287222569445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45985.287222569445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45985.287222569445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45985.287222569445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45985.287222569445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45985.287222569445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45985.287222569445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45985.287222569445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45985.287222569445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45985.287222569445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45985.287222569445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45985.287222569445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45985.287222569445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45985.287222569445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45985.287222569445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45985.287222569445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45985.287222569445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45985.287222569445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45985.287222569445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45985.287222569445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45985.287222569445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45985.287222569445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45985.287222569445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45985.287222569445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45985.287222569445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45985.287222569445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45985.287222569445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45985.287222569445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45985.287222569445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45985.287222569445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45985.287222569445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45985.287222569445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45985.287222569445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45985.287222569445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45985.287222569445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45985.287222569445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45985.287222569445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45985.287222569445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45985.287222569445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45985.287222569445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45985.287222569445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45985.287222569445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45985.287222569445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45985.287222569445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45985.287222569445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45985.287222569445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45985.287222569445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45985.287222569445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45985.287222569445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45985.287222569445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45985.287222569445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45985.287222569445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45985.287222569445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45985.287222569445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45985.287222569445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45985.287222569445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45985.287222569445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45985.287222569445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45985.287222569445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45985.287222569445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45985.287222569445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45985.287222569445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45985.287222569445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45985.287222569445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45985.287222569445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45985.287222569445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45985.287222569445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45985.287222569445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45985.287222569445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45985.287222569445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45985.287222569445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45985.287222569445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45985.287222569445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45985.287222569445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45985.287222569445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45985.287222569445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45985.287222569445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45985.287222569445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45985.287222569445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45985.287222569445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45985.287222569445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45985.287222569445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45985.287222569445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45985.287222569445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45985.287222569445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45985.287222569445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45985.287222569445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45985.287222569445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45985.287222569445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45985.287222569445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45985.287222569445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45985.287222569445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45985.287222569445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45985.287222569445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45985.287222569445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45985.287222569445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45985.287222569445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45985.287222569445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45985.287222569445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45985.287222569445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45985.287222569445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45985.287222569445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45985.287222569445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45985.287222569445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45985.287222569445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45985.287222569445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45985.287222569445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45985.287222569445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45985.287222569445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45985.287222569445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45985.287222569445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45985.287222569445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45985.287222569445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45985.287222569445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45985.287222569445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45985.287222569445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45985.287222569445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45985.287222569445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45985.287222569445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45985.287222569445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45985.287222569445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45985.287222569445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45985.287222569445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45985.287222569445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45985.287222569445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45985.287222569445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45985.287222569445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45985.287222569445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45985.287222569445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45985.287222569445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45985.287222569445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45985.287222569445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45985.287222569445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45985.287222569445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45985.287222569445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45985.287222569445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45985.287222569445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45985.287222569445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45985.287222569445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45985.287222569445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45985.287222569445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45985.287222569445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45985.287222569445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45985.287222569445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45985.287222569445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45985.287222569445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45985.287222569445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45985.287222569445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45985.287222569445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45985.287222569445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45985.287222569445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45985.287222569445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45985.287222569445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45985.287222569445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45985.287222569445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45985.287222569445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45985.287222569445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45985.287222569445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45985.287222569445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45985.287222569445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45985.287222569445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45985.287222569445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45985.287222569445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45985.287222569445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45985.287222569445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45985.287222569445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45985.287222569445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45985.287222569445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45985.287222569445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45985.287222569445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45985.287222569445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45985.287222569445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45985.287222569445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45985.287222569445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45985.287222569445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45985.287222569445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45985.287222569445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45985.287222569445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45985.287222569445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45985.287222569445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45985.287222569445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45985.287222569445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45985.287222569445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45985.287222569445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45985.287222569445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45985.287222569445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45985.287222569445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45985.287222569445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45985.287222569445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45985.287222569445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45985.287222569445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45985.287222569445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45985.287222569445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45985.287222569445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45985.287222569445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45985.287222569445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45985.287222569445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45985.287222569445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45985.287222569445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45985.287222569445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45985.287222569445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45985.287222569445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45985.287222569445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45985.287222569445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45985.287222569445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45985.287222569445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45985.287222569445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45985.287222569445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45985.287222569445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45985.287222569445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45985.287222569445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45985.287222569445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45985.287222569445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45985.287222569445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45985.287222569445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45985.287222569445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45985.287222569445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45985.287222569445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45985.287222569445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45985.287222569445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45985.287222569445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45985.287222569445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45985.287222569445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45985.287222569445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45985.287222569445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45985.287222569445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45985.287222569445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45985.287222569445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45985.287222569445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45985.287222569445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45985.287222569445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45985.287222569445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45985.287222569445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45985.287222569445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45985.287222569445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45985.287222569445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45985.287222569445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45985.287222569445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45985.287222569445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45985.287222569445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45985.287222569445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45985.287222569445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45985.287222569445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45985.287222569445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45985.287222569445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45985.287222569445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45985.287222569445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45985.287222569445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45985.287222569445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45985.287222569445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45985.287222569445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45985.287222569445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45985.287222569445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45985.287222569445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45985.287222569445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45985.287222569445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45985.287222569445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45985.287222569445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45985.287222569445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45985.287222569445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45985.287222569445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45985.287222569445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45985.287222569445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45985.287222569445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45985.287222569445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45985.287222569445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45985.287222569445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45985.287222569445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45985.287222569445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45985.287222569445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45985.287222569445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45985.287222569445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45985.287222569445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45985.287222569445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45985.287222569445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45985.287222569445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45985.287222569445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45985.287222569445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45985.287222569445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45985.287222569445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45985.287222569445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45985.287222569445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45985.287222569445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45985.287222569445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45985.287222569445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45985.287222569445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45985.287222569445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45985.287222569445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45985.287222569445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45985.287222569445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45985.287222569445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45985.287222569445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45985.287222569445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45985.287222569445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45985.287222569445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45985.287222569445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45985.287222569445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45985.287222569445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45985.287222569445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45985.287222569445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45985.287222569445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45985.287222569445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45985.287222569445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45985.287222569445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45985.287222569445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45985.287222569445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45985.287222569445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45985.287222569445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45985.287222569445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45985.287222569445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45985.287222569445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45985.287222569445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45985.287222569445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45985.287222569445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45985.287222569445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45985.287222569445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45985.287222569445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45985.287222569445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45985.287222569445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45985.287222569445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45985.287222569445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45985.287222569445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45985.287222569445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45985.287222569445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45985.287222569445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45985.287222569445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45985.287222569445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45985.287222569445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45985.287222569445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45985.287222569445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45985.287222569445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45985.287222569445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45985.287222569445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45985.287222569445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45985.287222569445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45985.287222569445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45985.287222569445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45985.287222569445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45985.287222569445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45985.287222569445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45985.287222569445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45985.287222569445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45985.287222569445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45985.287222569445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45985.287222569445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45985.287222569445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45985.287222569445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45985.287222569445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45985.287222569445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45985.287222569445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45985.287222569445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45985.287222569445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45985.287222569445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45985.287222569445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45985.287222569445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45985.287222569445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45985.287222569445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45985.287222569445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45985.287222569445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45985.287222569445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45985.287222569445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45985.287222569445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45985.287222569445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45985.287222569445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45985.287222569445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45985.287222569445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45985.287222569445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45985.287222569445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45985.287222569445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45985.287222569445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45985.287222569445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45985.287222569445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45985.287222569445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45985.287222569445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45985.287222569445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45985.287222569445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45985.287222569445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45985.287222569445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45985.287222569445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45985.287222569445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45985.287222569445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45985.287222569445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45985.287222569445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45985.287222569445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45985.287222569445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45985.287222569445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45985.287222569445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45985.287222569445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45985.287222569445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45985.287222569445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45985.287222569445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45985.287222569445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45985.287222569445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45985.287222569445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45985.287222569445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45985.287222569445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45985.287222569445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45985.287222569445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45985.287222569445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45985.287222569445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45985.287222569445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45985.287222569445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45985.287222569445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45985.287222569445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45985.287222569445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45985.287222569445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45985.287222569445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45985.287222569445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45985.287222569445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45985.287222569445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45985.287222569445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45985.287222569445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45985.287222569445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45985.287222569445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45985.287222569445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45985.287222569445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45985.287222569445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45985.287222569445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45985.287222569445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45985.287222569445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45985.287222569445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45985.287222569445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45985.287222569445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45985.287222569445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45985.287222569445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45985.287222569445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45985.287222569445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45985.287222569445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45985.287222569445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45985.287222569445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45985.287222569445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45985.287222569445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45985.287222569445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45985.287222569445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45985.287222569445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45985.287222569445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45985.287222569445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45985.287222569445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45985.287222569445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45985.287222569445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45985.287222569445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45985.287222569445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45985.287222569445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45985.287222569445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45985.287222569445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45985.287222569445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45985.287222569445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45985.287222569445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45985.287222569445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45985.287222569445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45985.287222569445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45985.287222569445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45985.287222569445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45985.287222569445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45985.287222569445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45985.287222569445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45985.287222569445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45985.287222569445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45985.287222569445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45985.287222569445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45985.287222569445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45985.287222569445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45985.287222569445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45985.287222569445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45985.287222569445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45985.287222569445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45985.287222569445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45985.287222569445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45985.287222569445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45985.287222569445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45985.287222569445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45985.287222569445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45985.287222569445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45985.287222569445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45985.287222569445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45985.287222569445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45985.287222569445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45985.287222569445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45985.287222569445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45985.287222569445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45985.287222569445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45985.287222569445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45985.287222569445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45985.287222569445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45985.287222569445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45985.287222569445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45985.287222569445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45985.287222569445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45985.287222569445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45985.287222569445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45985.287222569445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45985.287222569445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45985.287222569445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45985.287222569445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45985.287222569445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45985.287222569445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45985.287222569445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45985.287222569445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45985.287222569445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45985.287222569445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45985.287222569445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45985.287222569445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45985.287222569445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45985.287222569445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45985.287222569445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45985.287222569445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45985.287222569445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45985.287222569445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45985.287222569445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45985.287222569445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45985.287222569445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45985.287222569445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45985.287222569445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45985.287222569445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45985.287222569445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45985.287222569445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45985.287222569445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45985.287222569445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45985.287222569445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45985.287222569445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45985.287222569445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45985.287222569445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45985.287222569445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45985.287222569445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45985.287222569445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45985.287222569445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45985.287222569445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45985.287222569445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45985.287222569445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45985.287222569445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45985.287222569445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45985.287222569445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45985.287222569445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45985.287222569445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45985.287222569445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45985.287222569445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45985.287222569445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45985.287222569445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45985.287222569445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45985.287222569445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45985.287222569445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45985.287222569445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45985.287222569445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45985.287222569445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45985.287222569445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45985.287222569445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45985.287222569445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45985.287222569445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45985.287222569445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45985.287222569445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45985.287222569445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45985.287222569445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45985.287222569445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45985.287222569445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45985.287222569445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45985.287222569445</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0"/>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281.80650497684837</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0.79410914352047257</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2</v>
      </c>
      <c r="D4" s="91" t="s">
        <v>35229</v>
      </c>
      <c r="E4" s="94" t="s">
        <v>39021</v>
      </c>
      <c r="F4" s="150">
        <v>45985.053518518522</v>
      </c>
      <c r="G4" s="96">
        <f t="shared" ref="G4:G34" ca="1" si="0">IFERROR(NOW()-F4,"")</f>
        <v>0.23370405092282454</v>
      </c>
      <c r="H4" s="95">
        <v>45984.984872685185</v>
      </c>
      <c r="I4" s="113" t="str">
        <f>IFERROR(VLOOKUP(D4,DB!A:F,6,0),"")</f>
        <v>Generator-SG</v>
      </c>
      <c r="J4" s="113" t="str">
        <f>IFERROR(VLOOKUP(D4,DB!A:G,7,0),"")</f>
        <v>Dead</v>
      </c>
      <c r="K4" s="97" t="s">
        <v>39112</v>
      </c>
      <c r="L4" s="91" t="str">
        <f>IFERROR(VLOOKUP(D4,DB!A:I,9,0),"")</f>
        <v>Latis</v>
      </c>
    </row>
    <row r="5" spans="1:16" ht="15" customHeight="1">
      <c r="A5" s="113"/>
      <c r="B5" s="113" t="str">
        <f>IFERROR(VLOOKUP(D5,DB!A:K,11,0),"")</f>
        <v/>
      </c>
      <c r="C5" s="93"/>
      <c r="D5" s="91"/>
      <c r="E5" s="94"/>
      <c r="F5" s="95"/>
      <c r="G5" s="96">
        <f t="shared" ca="1" si="0"/>
        <v>45985.287222569445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45985.287222569445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45985.287222569445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45985.287222569445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45985.287222569445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45985.287222569445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45985.287222569445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45985.287222569445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45985.287222569445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45985.287222569445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45985.287222569445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45985.287222569445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45985.287222569445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45985.287222569445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45985.287222569445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45985.287222569445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45985.287222569445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45985.287222569445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45985.287222569445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45985.287222569445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45985.287222569445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45985.287222569445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45985.287222569445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45985.287222569445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45985.287222569445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45985.287222569445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45985.287222569445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45985.287222569445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45985.287222569445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45985.287222569445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45985.287222569445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45985.287222569445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45985.287222569445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45985.287222569445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45985.287222569445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45985.287222569445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45985.287222569445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45985.287222569445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45985.287222569445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45985.287222569445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45985.287222569445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45985.287222569445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45985.287222569445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45985.287222569445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45985.287222569445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45985.287222569445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45985.287222569445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45985.287222569445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45985.287222569445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45985.287222569445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45985.287222569445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45985.287222569445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45985.287222569445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45985.287222569445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45985.287222569445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45985.287222569445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45985.287222569445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45985.287222569445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45985.287222569445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45985.287222569445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45985.287222569445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45985.287222569445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45985.287222569445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45985.287222569445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45985.287222569445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45985.287222569445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45985.287222569445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45985.287222569445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45985.287222569445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45985.287222569445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45985.287222569445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45985.287222569445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45985.287222569445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45985.287222569445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45985.287222569445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45985.287222569445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45985.287222569445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45985.287222569445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45985.287222569445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45985.287222569445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45985.287222569445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45985.287222569445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45985.287222569445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45985.287222569445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45985.287222569445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45985.287222569445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45985.287222569445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45985.287222569445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45985.287222569445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45985.287222569445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45985.287222569445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45985.287222569445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45985.287222569445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45985.287222569445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45985.287222569445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45985.287222569445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45985.287222569445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45985.287222569445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45985.287222569445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45985.287222569445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45985.287222569445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45985.287222569445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45985.287222569445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45985.287222569445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45985.287222569445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45985.287222569445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45985.287222569445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45985.287222569445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45985.287222569445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45985.287222569445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45985.287222569445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45985.287222569445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45985.287222569445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45985.287222569445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45985.287222569445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45985.287222569445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45985.287222569445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45985.287222569445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45985.287222569445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45985.287222569445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45985.287222569445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45985.287222569445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45985.287222569445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45985.287222569445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45985.287222569445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45985.287222569445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45985.287222569445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45985.287222569445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45985.287222569445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45985.287222569445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45985.287222569445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45985.287222569445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45985.287222569445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45985.287222569445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45985.287222569445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45985.287222569445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45985.287222569445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45985.287222569445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45985.287222569445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45985.287222569445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45985.287222569445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45985.287222569445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45985.287222569445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45985.287222569445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45985.287222569445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45985.287222569445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45985.287222569445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45985.287222569445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45985.287222569445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45985.287222569445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45985.287222569445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45985.287222569445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45985.287222569445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45985.287222569445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45985.287222569445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45985.287222569445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45985.287222569445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45985.287222569445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45985.287222569445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45985.287222569445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45985.287222569445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45985.287222569445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45985.287222569445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45985.287222569445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45985.287222569445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45985.287222569445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45985.287222569445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45985.287222569445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45985.287222569445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45985.287222569445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45985.287222569445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45985.287222569445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45985.287222569445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45985.287222569445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45985.287222569445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45985.287222569445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45985.287222569445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45985.287222569445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45985.287222569445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45985.287222569445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45985.287222569445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45985.287222569445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45985.287222569445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45985.287222569445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45985.287222569445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45985.287222569445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45985.287222569445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45985.287222569445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45985.287222569445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45985.287222569445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45985.287222569445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45985.287222569445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45985.287222569445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45985.287222569445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45985.287222569445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45985.287222569445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45985.287222569445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45985.287222569445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45985.287222569445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45985.287222569445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45985.287222569445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45985.287222569445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45985.287222569445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45985.287222569445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45985.287222569445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45985.287222569445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45985.287222569445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45985.287222569445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45985.287222569445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45985.287222569445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45985.287222569445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45985.287222569445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45985.287222569445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45985.287222569445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45985.287222569445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45985.287222569445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45985.287222569445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45985.287222569445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45985.287222569445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45985.287222569445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45985.287222569445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45985.287222569445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45985.287222569445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45985.287222569445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45985.287222569445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45985.287222569445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45985.287222569445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45985.287222569445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45985.287222569445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45985.287222569445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45985.287222569445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45985.287222569445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45985.287222569445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45985.287222569445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45985.287222569445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45985.287222569445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45985.287222569445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45985.287222569445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45985.287222569445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45985.287222569445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45985.287222569445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45985.287222569445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45985.287222569445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45985.287222569445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45985.287222569445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45985.287222569445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45985.287222569445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45985.287222569445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45985.287222569445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45985.287222569445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45985.287222569445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45985.287222569445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45985.287222569445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45985.287222569445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45985.287222569445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45985.287222569445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45985.287222569445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45985.287222569445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45985.287222569445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45985.287222569445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45985.287222569445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45985.287222569445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45985.287222569445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45985.287222569445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45985.287222569445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45985.287222569445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45985.287222569445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45985.287222569445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45985.287222569445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45985.287222569445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45985.287222569445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45985.287222569445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45985.287222569445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45985.287222569445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45985.287222569445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45985.287222569445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45985.287222569445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45985.287222569445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45985.287222569445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45985.287222569445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45985.287222569445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45985.287222569445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45985.287222569445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45985.287222569445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45985.287222569445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45985.287222569445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45985.287222569445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45985.287222569445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45985.287222569445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45985.287222569445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45985.287222569445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45985.287222569445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45985.287222569445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45985.287222569445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45985.287222569445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45985.287222569445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45985.287222569445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45985.287222569445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45985.287222569445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45985.287222569445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45985.287222569445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45985.287222569445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45985.287222569445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45985.287222569445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45985.287222569445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45985.287222569445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45985.287222569445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45985.287222569445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45985.287222569445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45985.287222569445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45985.287222569445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45985.287222569445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45985.287222569445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45985.287222569445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45985.287222569445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45985.287222569445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45985.287222569445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45985.287222569445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45985.287222569445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45985.287222569445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45985.287222569445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45985.287222569445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45985.287222569445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45985.287222569445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45985.287222569445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45985.287222569445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45985.287222569445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45985.287222569445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45985.287222569445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45985.287222569445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45985.287222569445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45985.287222569445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45985.287222569445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45985.287222569445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45985.287222569445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45985.287222569445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45985.287222569445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45985.287222569445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45985.287222569445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45985.287222569445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45985.287222569445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45985.287222569445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45985.287222569445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45985.287222569445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45985.287222569445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45985.287222569445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45985.287222569445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45985.287222569445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45985.287222569445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45985.287222569445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00" ca="1" si="6">IFERROR(NOW()-F355,"")</f>
        <v>45985.287222569445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45985.287222569445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45985.287222569445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45985.287222569445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45985.287222569445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45985.287222569445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45985.287222569445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45985.287222569445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45985.287222569445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45985.287222569445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45985.287222569445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45985.287222569445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45985.287222569445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45985.287222569445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45985.287222569445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45985.287222569445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45985.287222569445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45985.287222569445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45985.287222569445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45985.287222569445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45985.287222569445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45985.287222569445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45985.287222569445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45985.287222569445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45985.287222569445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45985.287222569445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45985.287222569445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45985.287222569445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45985.287222569445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45985.287222569445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45985.287222569445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45985.287222569445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45985.287222569445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45985.287222569445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45985.287222569445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45985.287222569445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45985.287222569445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45985.287222569445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45985.287222569445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45985.287222569445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45985.287222569445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45985.287222569445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45985.287222569445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45985.287222569445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45985.287222569445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45985.287222569445</v>
      </c>
      <c r="H400" s="95"/>
      <c r="I400" s="113" t="str">
        <f>IFERROR(VLOOKUP(D400,DB!A:F,6,0),"")</f>
        <v/>
      </c>
      <c r="J400" s="113" t="str">
        <f>IFERROR(VLOOKUP(D400,DB!A:G,7,0),"")</f>
        <v/>
      </c>
      <c r="K400" s="97"/>
      <c r="L400" s="91" t="str">
        <f>IFERROR(VLOOKUP(D400,DB!A:I,9,0),"")</f>
        <v/>
      </c>
    </row>
  </sheetData>
  <dataValidations count="2">
    <dataValidation allowBlank="1" showInputMessage="1" showErrorMessage="1" sqref="E1" xr:uid="{A4F81451-56CC-4543-9497-104C4E44EE4B}"/>
    <dataValidation type="list" allowBlank="1" showInputMessage="1" showErrorMessage="1" sqref="E2:E40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E6" sqref="E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93.455162384256255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59.09834525462793</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36.626111458332161</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3.9139239583309973</v>
      </c>
      <c r="H5" s="122">
        <v>45981.360798611109</v>
      </c>
      <c r="I5" s="109" t="str">
        <f>IFERROR(VLOOKUP(D5,DB!A:F,6,0),"")</f>
        <v>SCECO</v>
      </c>
      <c r="J5" s="109" t="str">
        <f>IFERROR(VLOOKUP(D5,DB!A:G,7,0),"")</f>
        <v>Dead</v>
      </c>
      <c r="K5" s="109" t="s">
        <v>39120</v>
      </c>
      <c r="L5" s="109" t="str">
        <f>IFERROR(VLOOKUP(D5,DB!A:I,9,0),"")</f>
        <v>Latis</v>
      </c>
    </row>
    <row r="6" spans="1:13" ht="30.75">
      <c r="A6" s="109" t="s">
        <v>39121</v>
      </c>
      <c r="B6" s="109" t="str">
        <f>IFERROR(VLOOKUP(D6,DB!A:K,11,0),"")</f>
        <v>R5</v>
      </c>
      <c r="C6" s="109">
        <v>1</v>
      </c>
      <c r="D6" s="109" t="s">
        <v>32901</v>
      </c>
      <c r="E6" s="109" t="s">
        <v>39021</v>
      </c>
      <c r="F6" s="122">
        <v>45985.093854166669</v>
      </c>
      <c r="G6" s="111">
        <f ca="1">IFERROR(NOW()-F6,"")</f>
        <v>0.19336840277537704</v>
      </c>
      <c r="H6" s="122">
        <v>45984.593425925923</v>
      </c>
      <c r="I6" s="109" t="str">
        <f>IFERROR(VLOOKUP(D6,DB!A:F,6,0),"")</f>
        <v>SCECO</v>
      </c>
      <c r="J6" s="109" t="str">
        <f>IFERROR(VLOOKUP(D6,DB!A:G,7,0),"")</f>
        <v>Good</v>
      </c>
      <c r="K6" s="109" t="s">
        <v>39122</v>
      </c>
      <c r="L6" s="109" t="str">
        <f>IFERROR(VLOOKUP(D6,DB!A:I,9,0),"")</f>
        <v>Latis</v>
      </c>
    </row>
    <row r="7" spans="1:13">
      <c r="A7" s="109"/>
      <c r="B7" s="109" t="str">
        <f>IFERROR(VLOOKUP(D7,DB!A:K,11,0),"")</f>
        <v/>
      </c>
      <c r="C7" s="109"/>
      <c r="D7" s="109"/>
      <c r="E7" s="109"/>
      <c r="F7" s="109"/>
      <c r="G7" s="111">
        <f ca="1">IFERROR(NOW()-F7,"")</f>
        <v>45985.287222569445</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45985.287222569445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45985.287222569445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45985.287222569445</v>
      </c>
      <c r="H10" s="109"/>
      <c r="I10" s="109" t="str">
        <f>IFERROR(VLOOKUP(D10,DB!A:F,6,0),"")</f>
        <v/>
      </c>
      <c r="J10" s="109" t="str">
        <f>IFERROR(VLOOKUP(D10,DB!A:G,7,0),"")</f>
        <v/>
      </c>
      <c r="K10" s="109"/>
      <c r="L10" s="109" t="str">
        <f>IFERROR(VLOOKUP(D10,DB!A:I,9,0),"")</f>
        <v/>
      </c>
    </row>
    <row r="11" spans="1:13">
      <c r="A11" s="109"/>
      <c r="B11" s="109" t="str">
        <f>IFERROR(VLOOKUP(D11,DB!A:K,11,0),"")</f>
        <v/>
      </c>
      <c r="C11" s="109"/>
      <c r="D11" s="143"/>
      <c r="E11" s="109"/>
      <c r="F11" s="109"/>
      <c r="G11" s="111">
        <f ca="1">IFERROR(NOW()-F11,"")</f>
        <v>45985.287222569445</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45985.287222569445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45985.287222569445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45985.287222569445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45985.287222569445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45985.287222569445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45985.287222569445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45985.287222569445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45985.287222569445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45985.287222569445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45985.287222569445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45985.287222569445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45985.287222569445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45985.287222569445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45985.287222569445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45985.287222569445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45985.287222569445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45985.287222569445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45985.287222569445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45985.287222569445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45985.287222569445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45985.287222569445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45985.287222569445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45985.287222569445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45985.287222569445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45985.287222569445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45985.287222569445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45985.287222569445</v>
      </c>
      <c r="H38" s="109"/>
      <c r="I38" s="109" t="str">
        <f>IFERROR(VLOOKUP(D38,DB!A:F,6,0),"")</f>
        <v/>
      </c>
      <c r="J38" s="109" t="str">
        <f>IFERROR(VLOOKUP(D38,DB!A:G,7,0),"")</f>
        <v/>
      </c>
      <c r="K38" s="109"/>
      <c r="L38" s="109" t="str">
        <f>IFERROR(VLOOKUP(D38,DB!A:I,9,0),"")</f>
        <v/>
      </c>
    </row>
    <row r="39" spans="1:12">
      <c r="A39" s="125"/>
      <c r="B39" s="125" t="str">
        <f>IFERROR(VLOOKUP(D39,DB!A:K,11,0),"")</f>
        <v/>
      </c>
      <c r="C39" s="125"/>
      <c r="D39" s="125"/>
      <c r="E39" s="125"/>
      <c r="F39" s="126"/>
      <c r="G39" s="111">
        <f ca="1">IFERROR(NOW()-F39,"")</f>
        <v>45985.287222569445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45985.287222569445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45985.287222569445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45985.287222569445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45985.287222569445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45985.287222569445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45985.287222569445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45985.287222569445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45985.287222569445</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45985.287222569445</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45985.287222569445</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45985.287222569445</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45985.287222569445</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45985.287222569445</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45985.287222569445</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45985.287222569445</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45985.287222569445</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45985.287222569445</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45985.287222569445</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45985.287222569445</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45985.287222569445</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45985.287222569445</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45985.287222569445</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45985.287222569445</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45985.287222569445</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45985.287222569445</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45985.287222569445</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45985.287222569445</v>
      </c>
      <c r="H66" s="126"/>
      <c r="I66" s="125" t="str">
        <f>IFERROR(VLOOKUP(D66,DB!A:F,6,0),"")</f>
        <v/>
      </c>
      <c r="J66" s="125" t="str">
        <f>IFERROR(VLOOKUP(D66,DB!A:G,7,0),"")</f>
        <v/>
      </c>
      <c r="K66" s="125"/>
      <c r="L66" s="125" t="str">
        <f>IFERROR(VLOOKUP(D66,DB!A:I,9,0),"")</f>
        <v/>
      </c>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tabSelected="1" workbookViewId="0">
      <selection activeCell="A3" sqref="A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39123</v>
      </c>
      <c r="B2" s="145" t="str">
        <f>IFERROR(VLOOKUP(D2,DB!A:K,11,0),"")</f>
        <v>R6</v>
      </c>
      <c r="C2" s="146">
        <v>1</v>
      </c>
      <c r="D2" s="145" t="s">
        <v>30984</v>
      </c>
      <c r="E2" s="109" t="s">
        <v>39021</v>
      </c>
      <c r="F2" s="147">
        <v>45985.259247685186</v>
      </c>
      <c r="G2" s="75">
        <f ca="1">IFERROR(NOW()-F2,"-")</f>
        <v>2.7974884258583188E-2</v>
      </c>
      <c r="H2" s="147">
        <v>45985.253506944442</v>
      </c>
      <c r="I2" s="145" t="str">
        <f>IFERROR(VLOOKUP(D2,DB!A:F,6,0),"")</f>
        <v>SCECO</v>
      </c>
      <c r="J2" s="145" t="str">
        <f>IFERROR(VLOOKUP(D2,DB!A:G,7,0),"")</f>
        <v>Vandalized</v>
      </c>
      <c r="K2" s="148" t="s">
        <v>39124</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45985.287222569445</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45985.287222569445</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45985.287222569445</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45985.287222569445</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45985.287222569445</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45985.287222569445</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45985.287222569445</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45985.287222569445</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45985.287222569445</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45985.287222569445</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45985.287222569445</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45985.287222569445</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45985.287222569445</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45985.287222569445</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45985.287222569445</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45985.287222569445</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45985.287222569445</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45985.287222569445</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45985.287222569445</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45985.287222569445</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45985.287222569445</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45985.287222569445</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45985.287222569445</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45985.287222569445</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45985.287222569445</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45985.287222569445</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45985.287222569445</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45985.287222569445</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45985.287222569445</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45985.287222569445</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45985.287222569445</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45985.287222569445</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45985.287222569445</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45985.287222569445</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45985.287222569445</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45985.287222569445</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45985.287222569445</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45985.287222569445</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45985.287222569445</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45985.287222569445</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45985.287222569445</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45985.287222569445</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45985.287222569445</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2025-11-24T03:54:52Z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