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50" documentId="120_S{2AC9BD13-BADA-5192-A53E-5A8FF88502F6}" xr6:coauthVersionLast="47" xr6:coauthVersionMax="47" xr10:uidLastSave="{1F880C08-68E9-42F3-A1F7-8C0B81EF979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<sst xmlns="http://schemas.openxmlformats.org/spreadsheetml/2006/main" count="180286" uniqueCount="39126">
  <si>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</si>
  <si>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</si>
  <si>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</si>
  <si>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</si>
  <si>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</si>
  <si>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</si>
  <si>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</si>
  <si>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</si>
  <si>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</si>
  <si>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</si>
  <si>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</si>
  <si>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</si>
  <si>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</si>
  <si>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</si>
  <si>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</si>
  <si>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</si>
  <si>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</si>
  <si>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</si>
  <si>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</si>
  <si>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</si>
  <si>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</si>
  <si>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</si>
  <si>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</si>
  <si>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</si>
  <si>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</si>
  <si>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</si>
  <si>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</si>
  <si>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</si>
  <si>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</si>
  <si>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</si>
  <si>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</si>
  <si>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</si>
  <si>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</si>
  <si>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</si>
  <si>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</si>
  <si>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</si>
  <si>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</si>
  <si>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</si>
  <si>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</si>
  <si>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</si>
  <si>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</si>
  <si>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</si>
  <si>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</si>
  <si>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</si>
  <si>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</si>
  <si>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</si>
  <si>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</si>
  <si>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</si>
  <si>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</si>
  <si>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</si>
  <si>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</si>
  <si>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</si>
  <si>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</si>
  <si>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</si>
  <si>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</si>
  <si>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</si>
  <si>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</si>
  <si>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</si>
  <si>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</si>
  <si>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</si>
  <si>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</si>
  <si>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</si>
  <si>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</si>
  <si>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</si>
  <si>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</si>
  <si>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</si>
  <si>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</si>
  <si>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</si>
  <si>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</si>
  <si>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</si>
  <si>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</si>
  <si>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</si>
  <si>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</si>
  <si>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</si>
  <si>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</si>
  <si>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</si>
  <si>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</si>
  <si>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</si>
  <si>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</si>
  <si>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</si>
  <si>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</si>
  <si>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</si>
  <si>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</si>
  <si>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</si>
  <si>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</si>
  <si>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</si>
  <si>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</si>
  <si>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</si>
  <si>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</si>
  <si>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</si>
  <si>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</si>
  <si>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</si>
  <si>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</si>
  <si>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</si>
  <si>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</si>
  <si>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</si>
  <si>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</si>
  <si>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</si>
  <si>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</si>
  <si>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</si>
  <si>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</si>
  <si>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</si>
  <si>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</si>
  <si>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</si>
  <si>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</si>
  <si>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</si>
  <si>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</si>
  <si>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</si>
  <si>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</si>
  <si>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</si>
  <si>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</si>
  <si>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</si>
  <si>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</si>
  <si>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</si>
  <si>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</si>
  <si>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</si>
  <si>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</si>
  <si>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</si>
  <si>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</si>
  <si>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</si>
  <si>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</si>
  <si>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</si>
  <si>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</si>
  <si>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</si>
  <si>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</si>
  <si>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</si>
  <si>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</si>
  <si>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</si>
  <si>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</si>
  <si>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</si>
  <si>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</si>
  <si>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</si>
  <si>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</si>
  <si>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</si>
  <si>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</si>
  <si>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</si>
  <si>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</si>
  <si>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</si>
  <si>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</si>
  <si>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</si>
  <si>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</si>
  <si>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</si>
  <si>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</si>
  <si>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</si>
  <si>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</si>
  <si>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</si>
  <si>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</si>
  <si>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</si>
  <si>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</si>
  <si>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</si>
  <si>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</si>
  <si>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</si>
  <si>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</si>
  <si>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</si>
  <si>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</si>
  <si>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</si>
  <si>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</si>
  <si>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</si>
  <si>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</si>
  <si>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</si>
  <si>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</si>
  <si>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</si>
  <si>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</si>
  <si>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</si>
  <si>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</si>
  <si>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</si>
  <si>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</si>
  <si>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</si>
  <si>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</si>
  <si>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</si>
  <si>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</si>
  <si>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</si>
  <si>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</si>
  <si>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</si>
  <si>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</si>
  <si>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</si>
  <si>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</si>
  <si>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</si>
  <si>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</si>
  <si>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</si>
  <si>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</si>
  <si>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</si>
  <si>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</si>
  <si>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</si>
  <si>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</si>
  <si>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</si>
  <si>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</si>
  <si>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</si>
  <si>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</si>
  <si>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</si>
  <si>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</si>
  <si>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</si>
  <si>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</si>
  <si>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</si>
  <si>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</si>
  <si>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</si>
  <si>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</si>
  <si>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</si>
  <si>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</si>
  <si>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</si>
  <si>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</si>
  <si>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</si>
  <si>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</si>
  <si>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</si>
  <si>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</si>
  <si>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</si>
  <si>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</si>
  <si>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</si>
  <si>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</si>
  <si>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</si>
  <si>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</si>
  <si>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</si>
  <si>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</si>
  <si>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</si>
  <si>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</si>
  <si>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</si>
  <si>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</si>
  <si>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</si>
  <si>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</si>
  <si>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</si>
  <si>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</si>
  <si>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</si>
  <si>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</si>
  <si>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</si>
  <si>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</si>
  <si>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</si>
  <si>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</si>
  <si>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</si>
  <si>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</si>
  <si>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</si>
  <si>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</si>
  <si>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</si>
  <si>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</si>
  <si>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</si>
  <si>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</si>
  <si>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</si>
  <si>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</si>
  <si>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</si>
  <si>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</si>
  <si>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</si>
  <si>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</si>
  <si>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</si>
  <si>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</si>
  <si>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</si>
  <si>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</si>
  <si>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</si>
  <si>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</si>
  <si>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</si>
  <si>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</si>
  <si>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</si>
  <si>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</si>
  <si>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</si>
  <si>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</si>
  <si>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</si>
  <si>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</si>
  <si>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</si>
  <si>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</si>
  <si>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</si>
  <si>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</si>
  <si>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</si>
  <si>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</si>
  <si>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</si>
  <si>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</si>
  <si>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</si>
  <si>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</si>
  <si>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</si>
  <si>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</si>
  <si>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</si>
  <si>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</si>
  <si>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</si>
  <si>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</si>
  <si>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</si>
  <si>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</si>
  <si>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</si>
  <si>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</si>
  <si>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</si>
  <si>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</si>
  <si>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</si>
  <si>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</si>
  <si>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</si>
  <si>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</si>
  <si>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</si>
  <si>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</si>
  <si>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</si>
  <si>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</si>
  <si>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</si>
  <si>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</si>
  <si>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</si>
  <si>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</si>
  <si>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</si>
  <si>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</si>
  <si>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</si>
  <si>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</si>
  <si>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</si>
  <si>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</si>
  <si>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</si>
  <si>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</si>
  <si>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</si>
  <si>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</si>
  <si>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</si>
  <si>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</si>
  <si>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</si>
  <si>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</si>
  <si>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</si>
  <si>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</si>
  <si>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</si>
  <si>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</si>
  <si>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</si>
  <si>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</si>
  <si>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</si>
  <si>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</si>
  <si>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</si>
  <si>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</si>
  <si>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</si>
  <si>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</si>
  <si>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</si>
  <si>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</si>
  <si>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</si>
  <si>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</si>
  <si>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</si>
  <si>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</si>
  <si>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</si>
  <si>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</si>
  <si>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</si>
  <si>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</si>
  <si>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</si>
  <si>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</si>
  <si>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</si>
  <si>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</si>
  <si>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</si>
  <si>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</si>
  <si>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</si>
  <si>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</si>
  <si>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</si>
  <si>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</si>
  <si>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</si>
  <si>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</si>
  <si>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</si>
  <si>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</si>
  <si>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</si>
  <si>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</si>
  <si>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</si>
  <si>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</si>
  <si>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</si>
  <si>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</si>
  <si>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</si>
  <si>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</si>
  <si>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</si>
  <si>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</si>
  <si>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</si>
  <si>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</si>
  <si>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</si>
  <si>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</si>
  <si>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</si>
  <si>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</si>
  <si>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</si>
  <si>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</si>
  <si>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</si>
  <si>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</si>
  <si>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</si>
  <si>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</si>
  <si>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</si>
  <si>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</si>
  <si>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</si>
  <si>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</si>
  <si>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</si>
  <si>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</si>
  <si>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</si>
  <si>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</si>
  <si>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</si>
  <si>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</si>
  <si>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</si>
  <si>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</si>
  <si>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</si>
  <si>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</si>
  <si>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</si>
  <si>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</si>
  <si>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</si>
  <si>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</si>
  <si>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</si>
  <si>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</si>
  <si>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</si>
  <si>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</si>
  <si>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</si>
  <si>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</si>
  <si>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</si>
  <si>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</si>
  <si>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</si>
  <si>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</si>
  <si>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</si>
  <si>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</si>
  <si>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</si>
  <si>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</si>
  <si>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</si>
  <si>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</si>
  <si>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</si>
  <si>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</si>
  <si>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</si>
  <si>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</si>
  <si>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</si>
  <si>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</si>
  <si>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</si>
  <si>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</si>
  <si>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</si>
  <si>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</si>
  <si>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</si>
  <si>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</si>
  <si>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</si>
  <si>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</si>
  <si>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</si>
  <si>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</si>
  <si>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</si>
  <si>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</si>
  <si>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</si>
  <si>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</si>
  <si>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</si>
  <si>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</si>
  <si>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</si>
  <si>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</si>
  <si>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</si>
  <si>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</si>
  <si>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</si>
  <si>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</si>
  <si>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</si>
  <si>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</si>
  <si>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</si>
  <si>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</si>
  <si>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</si>
  <si>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</si>
  <si>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</si>
  <si>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</si>
  <si>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</si>
  <si>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</si>
  <si>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</si>
  <si>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</si>
  <si>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</si>
  <si>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</si>
  <si>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</si>
  <si>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</si>
  <si>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</si>
  <si>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</si>
  <si>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</si>
  <si>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</si>
  <si>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</si>
  <si>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</si>
  <si>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</si>
  <si>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</si>
  <si>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</si>
  <si>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</si>
  <si>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</si>
  <si>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</si>
  <si>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</si>
  <si>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</si>
  <si>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</si>
  <si>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</si>
  <si>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</si>
  <si>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</si>
  <si>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</si>
  <si>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</si>
  <si>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</si>
  <si>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</si>
  <si>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</si>
  <si>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</si>
  <si>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</si>
  <si>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</si>
  <si>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</si>
  <si>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</si>
  <si>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</si>
  <si>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</si>
  <si>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</si>
  <si>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</si>
  <si>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</si>
  <si>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</si>
  <si>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</si>
  <si>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</si>
  <si>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</si>
  <si>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</si>
  <si>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</si>
  <si>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</si>
  <si>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</si>
  <si>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</si>
  <si>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</si>
  <si>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</si>
  <si>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</si>
  <si>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</si>
  <si>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</si>
  <si>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</si>
  <si>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</si>
  <si>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</si>
  <si>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</si>
  <si>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</si>
  <si>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</si>
  <si>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</si>
  <si>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</si>
  <si>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</si>
  <si>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</si>
  <si>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</si>
  <si>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</si>
  <si>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</si>
  <si>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</si>
  <si>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</si>
  <si>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</si>
  <si>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</si>
  <si>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</si>
  <si>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</si>
  <si>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</si>
  <si>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</si>
  <si>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</si>
  <si>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</si>
  <si>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</si>
  <si>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</si>
  <si>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</si>
  <si>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</si>
  <si>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</si>
  <si>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</si>
  <si>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</si>
  <si>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</si>
  <si>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</si>
  <si>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</si>
  <si>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</si>
  <si>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</si>
  <si>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</si>
  <si>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</si>
  <si>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</si>
  <si>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</si>
  <si>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</si>
  <si>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</si>
  <si>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</si>
  <si>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</si>
  <si>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</si>
  <si>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</si>
  <si>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</si>
  <si>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</si>
  <si>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</si>
  <si>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</si>
  <si>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</si>
  <si>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</si>
  <si>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</si>
  <si>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</si>
  <si>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</si>
  <si>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</si>
  <si>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</si>
  <si>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</si>
  <si>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</si>
  <si>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</si>
  <si>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</si>
  <si>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</si>
  <si>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</si>
  <si>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</si>
  <si>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</si>
  <si>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</si>
  <si>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</si>
  <si>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</si>
  <si>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</si>
  <si>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</si>
  <si>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</si>
  <si>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</si>
  <si>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</si>
  <si>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</si>
  <si>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</si>
  <si>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</si>
  <si>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</si>
  <si>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</si>
  <si>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</si>
  <si>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</si>
  <si>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</si>
  <si>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</si>
  <si>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</si>
  <si>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</si>
  <si>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</si>
  <si>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</si>
  <si>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</si>
  <si>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</si>
  <si>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</si>
  <si>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</si>
  <si>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</si>
  <si>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</si>
  <si>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</si>
  <si>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</si>
  <si>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</si>
  <si>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</si>
  <si>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</si>
  <si>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</si>
  <si>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</si>
  <si>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</si>
  <si>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</si>
  <si>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</si>
  <si>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</si>
  <si>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</si>
  <si>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</si>
  <si>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</si>
  <si>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</si>
  <si>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</si>
  <si>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</si>
  <si>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</si>
  <si>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</si>
  <si>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</si>
  <si>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</si>
  <si>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</si>
  <si>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</si>
  <si>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</si>
  <si>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</si>
  <si>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</si>
  <si>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</si>
  <si>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</si>
  <si>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</si>
  <si>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</si>
  <si>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</si>
  <si>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</si>
  <si>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</si>
  <si>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</si>
  <si>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</si>
  <si>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</si>
  <si>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</si>
  <si>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</si>
  <si>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</si>
  <si>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</si>
  <si>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</si>
  <si>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</si>
  <si>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</si>
  <si>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</si>
  <si>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</si>
  <si>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</si>
  <si>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</si>
  <si>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</si>
  <si>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</si>
  <si>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</si>
  <si>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</si>
  <si>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</si>
  <si>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</si>
  <si>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</si>
  <si>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</si>
  <si>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</si>
  <si>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</si>
  <si>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</si>
  <si>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</si>
  <si>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</si>
  <si>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</si>
  <si>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</si>
  <si>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</si>
  <si>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</si>
  <si>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</si>
  <si>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</si>
  <si>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</si>
  <si>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</si>
  <si>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</si>
  <si>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</si>
  <si>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</si>
  <si>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</si>
  <si>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</si>
  <si>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</si>
  <si>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</si>
  <si>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</si>
  <si>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</si>
  <si>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</si>
  <si>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</si>
  <si>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</si>
  <si>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</si>
  <si>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</si>
  <si>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</si>
  <si>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</si>
  <si>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</si>
  <si>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</si>
  <si>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</si>
  <si>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</si>
  <si>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</si>
  <si>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</si>
  <si>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</si>
  <si>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</si>
  <si>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</si>
  <si>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</si>
  <si>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</si>
  <si>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</si>
  <si>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</si>
  <si>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</si>
  <si>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</si>
  <si>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</si>
  <si>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</si>
  <si>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</si>
  <si>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</si>
  <si>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</si>
  <si>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</si>
  <si>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</si>
  <si>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</si>
  <si>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</si>
  <si>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</si>
  <si>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</si>
  <si>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</si>
  <si>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</si>
  <si>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</si>
  <si>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</si>
  <si>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</si>
  <si>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</si>
  <si>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</si>
  <si>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</si>
  <si>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</si>
  <si>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</si>
  <si>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</si>
  <si>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</si>
  <si>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</si>
  <si>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</si>
  <si>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</si>
  <si>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</si>
  <si>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</si>
  <si>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</si>
  <si>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</si>
  <si>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</si>
  <si>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</si>
  <si>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</si>
  <si>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</si>
  <si>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</si>
  <si>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</si>
  <si>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</si>
  <si>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</si>
  <si>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</si>
  <si>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</si>
  <si>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</si>
  <si>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</si>
  <si>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</si>
  <si>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</si>
  <si>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</si>
  <si>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</si>
  <si>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</si>
  <si>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</si>
  <si>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</si>
  <si>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</si>
  <si>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</si>
  <si>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</si>
  <si>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</si>
  <si>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</si>
  <si>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</si>
  <si>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</si>
  <si>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</si>
  <si>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</si>
  <si>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</si>
  <si>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</si>
  <si>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</si>
  <si>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</si>
  <si>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</si>
  <si>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</si>
  <si>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</si>
  <si>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</si>
  <si>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</si>
  <si>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</si>
  <si>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</si>
  <si>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</si>
  <si>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</si>
  <si>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</si>
  <si>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</si>
  <si>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</si>
  <si>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</si>
  <si>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</si>
  <si>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</si>
  <si>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</si>
  <si>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</si>
  <si>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</si>
  <si>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</si>
  <si>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</si>
  <si>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</si>
  <si>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</si>
  <si>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</si>
  <si>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</si>
  <si>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</si>
  <si>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</si>
  <si>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</si>
  <si>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</si>
  <si>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</si>
  <si>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</si>
  <si>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</si>
  <si>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</si>
  <si>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</si>
  <si>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</si>
  <si>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</si>
  <si>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</si>
  <si>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</si>
  <si>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</si>
  <si>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</si>
  <si>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</si>
  <si>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</si>
  <si>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</si>
  <si>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</si>
  <si>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</si>
  <si>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</si>
  <si>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</si>
  <si>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</si>
  <si>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</si>
  <si>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</si>
  <si>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</si>
  <si>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</si>
  <si>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</si>
  <si>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</si>
  <si>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</si>
  <si>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</si>
  <si>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</si>
  <si>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</si>
  <si>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</si>
  <si>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</si>
  <si>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</si>
  <si>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</si>
  <si>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</si>
  <si>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</si>
  <si>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</si>
  <si>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</si>
  <si>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</si>
  <si>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</si>
  <si>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</si>
  <si>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</si>
  <si>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</si>
  <si>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</si>
  <si>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</si>
  <si>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</si>
  <si>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</si>
  <si>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</si>
  <si>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</si>
  <si>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</si>
  <si>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</si>
  <si>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</si>
  <si>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</si>
  <si>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</si>
  <si>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</si>
  <si>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</si>
  <si>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</si>
  <si>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</si>
  <si>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</si>
  <si>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</si>
  <si>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</si>
  <si>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</si>
  <si>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</si>
  <si>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</si>
  <si>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</si>
  <si>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</si>
  <si>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</si>
  <si>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</si>
  <si>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</si>
  <si>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</si>
  <si>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</si>
  <si>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</si>
  <si>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</si>
  <si>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</si>
  <si>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</si>
  <si>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</si>
  <si>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</si>
  <si>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</si>
  <si>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</si>
  <si>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</si>
  <si>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</si>
  <si>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</si>
  <si>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</si>
  <si>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</si>
  <si>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</si>
  <si>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</si>
  <si>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</si>
  <si>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</si>
  <si>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</si>
  <si>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</si>
  <si>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</si>
  <si>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</si>
  <si>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</si>
  <si>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</si>
  <si>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</si>
  <si>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</si>
  <si>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</si>
  <si>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</si>
  <si>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</si>
  <si>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</si>
  <si>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</si>
  <si>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</si>
  <si>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</si>
  <si>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</si>
  <si>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</si>
  <si>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</si>
  <si>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</si>
  <si>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</si>
  <si>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</si>
  <si>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</si>
  <si>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</si>
  <si>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</si>
  <si>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</si>
  <si>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</si>
  <si>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</si>
  <si>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</si>
  <si>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</si>
  <si>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</si>
  <si>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</si>
  <si>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</si>
  <si>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</si>
  <si>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</si>
  <si>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</si>
  <si>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</si>
  <si>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</si>
  <si>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</si>
  <si>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</si>
  <si>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</si>
  <si>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</si>
  <si>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</si>
  <si>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</si>
  <si>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</si>
  <si>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</si>
  <si>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</si>
  <si>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</si>
  <si>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</si>
  <si>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</si>
  <si>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</si>
  <si>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</si>
  <si>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</si>
  <si>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</si>
  <si>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</si>
  <si>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</si>
  <si>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</si>
  <si>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</si>
  <si>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</si>
  <si>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</si>
  <si>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</si>
  <si>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</si>
  <si>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</si>
  <si>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</si>
  <si>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</si>
  <si>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</si>
  <si>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</si>
  <si>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</si>
  <si>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</si>
  <si>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</si>
  <si>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</si>
  <si>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</si>
  <si>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</si>
  <si>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</si>
  <si>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</si>
  <si>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</si>
  <si>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</si>
  <si>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</si>
  <si>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</si>
  <si>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</si>
  <si>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</si>
  <si>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</si>
  <si>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</si>
  <si>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</si>
  <si>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</si>
  <si>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</si>
  <si>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</si>
  <si>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</si>
  <si>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</si>
  <si>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</si>
  <si>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</si>
  <si>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</si>
  <si>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</si>
  <si>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</si>
  <si>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</si>
  <si>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</si>
  <si>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</si>
  <si>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</si>
  <si>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</si>
  <si>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</si>
  <si>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</si>
  <si>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</si>
  <si>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</si>
  <si>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</si>
  <si>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</si>
  <si>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</si>
  <si>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</si>
  <si>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</si>
  <si>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</si>
  <si>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</si>
  <si>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</si>
  <si>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</si>
  <si>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</si>
  <si>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</si>
  <si>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</si>
  <si>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</si>
  <si>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</si>
  <si>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</si>
  <si>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</si>
  <si>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</si>
  <si>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</si>
  <si>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</si>
  <si>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</si>
  <si>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</si>
  <si>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</si>
  <si>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</si>
  <si>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</si>
  <si>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</si>
  <si>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</si>
  <si>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</si>
  <si>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</si>
  <si>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</si>
  <si>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</si>
  <si>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</si>
  <si>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</si>
  <si>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</si>
  <si>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</si>
  <si>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</si>
  <si>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</si>
  <si>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</si>
  <si>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</si>
  <si>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</si>
  <si>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</si>
  <si>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</si>
  <si>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</si>
  <si>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</si>
  <si>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</si>
  <si>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</si>
  <si>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</si>
  <si>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</si>
  <si>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</si>
  <si>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</si>
  <si>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</si>
  <si>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</si>
  <si>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</si>
  <si>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</si>
  <si>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</si>
  <si>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</si>
  <si>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</si>
  <si>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</si>
  <si>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</si>
  <si>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</si>
  <si>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</si>
  <si>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</si>
  <si>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</si>
  <si>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</si>
  <si>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</si>
  <si>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</si>
  <si>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</si>
  <si>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</si>
  <si>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</si>
  <si>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</si>
  <si>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</si>
  <si>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</si>
  <si>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</si>
  <si>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</si>
  <si>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</si>
  <si>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</si>
  <si>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</si>
  <si>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</si>
  <si>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</si>
  <si>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</si>
  <si>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</si>
  <si>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</si>
  <si>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</si>
  <si>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</si>
  <si>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</si>
  <si>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</si>
  <si>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</si>
  <si>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</si>
  <si>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</si>
  <si>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</si>
  <si>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</si>
  <si>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</si>
  <si>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</si>
  <si>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</si>
  <si>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</si>
  <si>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</si>
  <si>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</si>
  <si>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</si>
  <si>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</si>
  <si>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</si>
  <si>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</si>
  <si>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</si>
  <si>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</si>
  <si>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</si>
  <si>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</si>
  <si>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</si>
  <si>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</si>
  <si>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</si>
  <si>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</si>
  <si>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</si>
  <si>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</si>
  <si>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</si>
  <si>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</si>
  <si>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</si>
  <si>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</si>
  <si>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</si>
  <si>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</si>
  <si>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</si>
  <si>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</si>
  <si>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</si>
  <si>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</si>
  <si>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</si>
  <si>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</si>
  <si>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</si>
  <si>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</si>
  <si>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</si>
  <si>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</si>
  <si>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</si>
  <si>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</si>
  <si>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</si>
  <si>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</si>
  <si>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</si>
  <si>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</si>
  <si>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</si>
  <si>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</si>
  <si>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</si>
  <si>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</si>
  <si>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</si>
  <si>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</si>
  <si>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</si>
  <si>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</si>
  <si>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</si>
  <si>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</si>
  <si>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</si>
  <si>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</si>
  <si>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</si>
  <si>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</si>
  <si>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</si>
  <si>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</si>
  <si>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</si>
  <si>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</si>
  <si>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</si>
  <si>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</si>
  <si>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</si>
  <si>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</si>
  <si>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</si>
  <si>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</si>
  <si>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</si>
  <si>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</si>
  <si>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</si>
  <si>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</si>
  <si>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</si>
  <si>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</si>
  <si>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</si>
  <si>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</si>
  <si>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</si>
  <si>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</si>
  <si>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</si>
  <si>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</si>
  <si>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</si>
  <si>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</si>
  <si>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</si>
  <si>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</si>
  <si>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</si>
  <si>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</si>
  <si>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</si>
  <si>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</si>
  <si>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</si>
  <si>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</si>
  <si>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</si>
  <si>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</si>
  <si>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</si>
  <si>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</si>
  <si>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</si>
  <si>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</si>
  <si>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</si>
  <si>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</si>
  <si>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</si>
  <si>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</si>
  <si>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</si>
  <si>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</si>
  <si>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</si>
  <si>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</si>
  <si>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</si>
  <si>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</si>
  <si>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</si>
  <si>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</si>
  <si>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</si>
  <si>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</si>
  <si>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</si>
  <si>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</si>
  <si>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</si>
  <si>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</si>
  <si>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</si>
  <si>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</si>
  <si>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</si>
  <si>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</si>
  <si>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</si>
  <si>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</si>
  <si>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</si>
  <si>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</si>
  <si>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</si>
  <si>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</si>
  <si>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</si>
  <si>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</si>
  <si>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</si>
  <si>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</si>
  <si>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</si>
  <si>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</si>
  <si>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</si>
  <si>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</si>
  <si>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</si>
  <si>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</si>
  <si>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</si>
  <si>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</si>
  <si>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</si>
  <si>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</si>
  <si>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</si>
  <si>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</si>
  <si>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</si>
  <si>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</si>
  <si>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</si>
  <si>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</si>
  <si>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</si>
  <si>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</si>
  <si>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</si>
  <si>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</si>
  <si>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</si>
  <si>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</si>
  <si>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</si>
  <si>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</si>
  <si>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</si>
  <si>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</si>
  <si>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</si>
  <si>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</si>
  <si>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</si>
  <si>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</si>
  <si>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</si>
  <si>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</si>
  <si>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</si>
  <si>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</si>
  <si>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</si>
  <si>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</si>
  <si>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</si>
  <si>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</si>
  <si>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</si>
  <si>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</si>
  <si>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</si>
  <si>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</si>
  <si>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</si>
  <si>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</si>
  <si>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</si>
  <si>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</si>
  <si>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</si>
  <si>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</si>
  <si>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</si>
  <si>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</si>
  <si>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</si>
  <si>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</si>
  <si>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</si>
  <si>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</si>
  <si>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</si>
  <si>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</si>
  <si>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</si>
  <si>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</si>
  <si>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</si>
  <si>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</si>
  <si>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</si>
  <si>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</si>
  <si>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</si>
  <si>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</si>
  <si>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</si>
  <si>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</si>
  <si>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</si>
  <si>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</si>
  <si>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</si>
  <si>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</si>
  <si>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</si>
  <si>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</si>
  <si>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</si>
  <si>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</si>
  <si>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</si>
  <si>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</si>
  <si>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</si>
  <si>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</si>
  <si>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</si>
  <si>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</si>
  <si>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</si>
  <si>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</si>
  <si>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</si>
  <si>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</si>
  <si>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</si>
  <si>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</si>
  <si>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</si>
  <si>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</si>
  <si>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</si>
  <si>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</si>
  <si>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</si>
  <si>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</si>
  <si>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</si>
  <si>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</si>
  <si>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</si>
  <si>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</si>
  <si>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</si>
  <si>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</si>
  <si>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</si>
  <si>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</si>
  <si>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</si>
  <si>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</si>
  <si>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</si>
  <si>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</si>
  <si>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</si>
  <si>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</si>
  <si>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</si>
  <si>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</si>
  <si>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</si>
  <si>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</si>
  <si>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</si>
  <si>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</si>
  <si>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</si>
  <si>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</si>
  <si>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</si>
  <si>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</si>
  <si>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</si>
  <si>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</si>
  <si>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</si>
  <si>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</si>
  <si>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</si>
  <si>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</si>
  <si>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</si>
  <si>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</si>
  <si>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</si>
  <si>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</si>
  <si>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</si>
  <si>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</si>
  <si>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</si>
  <si>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</si>
  <si>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</si>
  <si>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</si>
  <si>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</si>
  <si>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</si>
  <si>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</si>
  <si>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</si>
  <si>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</si>
  <si>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</si>
  <si>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</si>
  <si>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</si>
  <si>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</si>
  <si>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</si>
  <si>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</si>
  <si>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</si>
  <si>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</si>
  <si>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</si>
  <si>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</si>
  <si>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</si>
  <si>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</si>
  <si>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</si>
  <si>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</si>
  <si>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</si>
  <si>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</si>
  <si>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</si>
  <si>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</si>
  <si>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</si>
  <si>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</si>
  <si>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</si>
  <si>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</si>
  <si>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</si>
  <si>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</si>
  <si>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</si>
  <si>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</si>
  <si>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</si>
  <si>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</si>
  <si>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</si>
  <si>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</si>
  <si>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</si>
  <si>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</si>
  <si>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</si>
  <si>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</si>
  <si>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</si>
  <si>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</si>
  <si>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</si>
  <si>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</si>
  <si>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</si>
  <si>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</si>
  <si>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</si>
  <si>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</si>
  <si>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</si>
  <si>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</si>
  <si>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</si>
  <si>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</si>
  <si>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</si>
  <si>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</si>
  <si>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</si>
  <si>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</si>
  <si>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</si>
  <si>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</si>
  <si>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</si>
  <si>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</si>
  <si>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</si>
  <si>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</si>
  <si>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</si>
  <si>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</si>
  <si>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</si>
  <si>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</si>
  <si>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</si>
  <si>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</si>
  <si>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</si>
  <si>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</si>
  <si>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</si>
  <si>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</si>
  <si>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</si>
  <si>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</si>
  <si>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</si>
  <si>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</si>
  <si>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</si>
  <si>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</si>
  <si>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</si>
  <si>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</si>
  <si>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</si>
  <si>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</si>
  <si>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</si>
  <si>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</si>
  <si>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</si>
  <si>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</si>
  <si>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</si>
  <si>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</si>
  <si>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</si>
  <si>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</si>
  <si>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</si>
  <si>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</si>
  <si>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</si>
  <si>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</si>
  <si>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</si>
  <si>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</si>
  <si>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</si>
  <si>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</si>
  <si>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</si>
  <si>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</si>
  <si>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</si>
  <si>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</si>
  <si>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</si>
  <si>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</si>
  <si>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</si>
  <si>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</si>
  <si>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</si>
  <si>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</si>
  <si>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</si>
  <si>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</si>
  <si>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</si>
  <si>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</si>
  <si>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</si>
  <si>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</si>
  <si>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</si>
  <si>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</si>
  <si>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</si>
  <si>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</si>
  <si>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</si>
  <si>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</si>
  <si>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</si>
  <si>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</si>
  <si>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</si>
  <si>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</si>
  <si>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</si>
  <si>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</si>
  <si>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</si>
  <si>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</si>
  <si>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</si>
  <si>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</si>
  <si>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</si>
  <si>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</si>
  <si>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</si>
  <si>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</si>
  <si>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</si>
  <si>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</si>
  <si>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</si>
  <si>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</si>
  <si>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</si>
  <si>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</si>
  <si>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</si>
  <si>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</si>
  <si>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</si>
  <si>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</si>
  <si>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</si>
  <si>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</si>
  <si>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</si>
  <si>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</si>
  <si>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</si>
  <si>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</si>
  <si>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</si>
  <si>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</si>
  <si>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</si>
  <si>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</si>
  <si>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</si>
  <si>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</si>
  <si>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</si>
  <si>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</si>
  <si>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</si>
  <si>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</si>
  <si>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</si>
  <si>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</si>
  <si>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</si>
  <si>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</si>
  <si>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</si>
  <si>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</si>
  <si>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</si>
  <si>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</si>
  <si>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</si>
  <si>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</si>
  <si>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</si>
  <si>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</si>
  <si>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</si>
  <si>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</si>
  <si>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</si>
  <si>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</si>
  <si>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</si>
  <si>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</si>
  <si>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</si>
  <si>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</si>
  <si>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</si>
  <si>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</si>
  <si>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</si>
  <si>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</si>
  <si>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</si>
  <si>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</si>
  <si>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</si>
  <si>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</si>
  <si>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</si>
  <si>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</si>
  <si>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</si>
  <si>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</si>
  <si>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</si>
  <si>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</si>
  <si>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</si>
  <si>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</si>
  <si>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</si>
  <si>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</si>
  <si>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</si>
  <si>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</si>
  <si>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</si>
  <si>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</si>
  <si>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</si>
  <si>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</si>
  <si>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</si>
  <si>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</si>
  <si>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</si>
  <si>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</si>
  <si>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</si>
  <si>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</si>
  <si>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</si>
  <si>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</si>
  <si>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</si>
  <si>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</si>
  <si>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</si>
  <si>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</si>
  <si>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</si>
  <si>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</si>
  <si>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</si>
  <si>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</si>
  <si>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</si>
  <si>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</si>
  <si>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</si>
  <si>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</si>
  <si>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</si>
  <si>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</si>
  <si>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</si>
  <si>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</si>
  <si>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</si>
  <si>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</si>
  <si>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</si>
  <si>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</si>
  <si>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</si>
  <si>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</si>
  <si>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</si>
  <si>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</si>
  <si>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</si>
  <si>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</si>
  <si>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</si>
  <si>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</si>
  <si>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</si>
  <si>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</si>
  <si>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</si>
  <si>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</si>
  <si>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</si>
  <si>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</si>
  <si>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</si>
  <si>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</si>
  <si>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</si>
  <si>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</si>
  <si>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</si>
  <si>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</si>
  <si>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</si>
  <si>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</si>
  <si>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</si>
  <si>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</si>
  <si>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</si>
  <si>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</si>
  <si>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</si>
  <si>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</si>
  <si>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</si>
  <si>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</si>
  <si>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</si>
  <si>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</si>
  <si>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</si>
  <si>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</si>
  <si>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</si>
  <si>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</si>
  <si>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</si>
  <si>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</si>
  <si>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</si>
  <si>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</si>
  <si>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</si>
  <si>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</si>
  <si>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</si>
  <si>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</si>
  <si>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</si>
  <si>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</si>
  <si>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</si>
  <si>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</si>
  <si>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</si>
  <si>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</si>
  <si>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</si>
  <si>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</si>
  <si>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</si>
  <si>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</si>
  <si>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</si>
  <si>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</si>
  <si>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</si>
  <si>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</si>
  <si>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</si>
  <si>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</si>
  <si>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</si>
  <si>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</si>
  <si>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</si>
  <si>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</si>
  <si>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</si>
  <si>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</si>
  <si>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</si>
  <si>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</si>
  <si>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</si>
  <si>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</si>
  <si>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</si>
  <si>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</si>
  <si>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</si>
  <si>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</si>
  <si>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</si>
  <si>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</si>
  <si>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</si>
  <si>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</si>
  <si>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</si>
  <si>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</si>
  <si>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</si>
  <si>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</si>
  <si>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</si>
  <si>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</si>
  <si>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</si>
  <si>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</si>
  <si>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</si>
  <si>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</si>
  <si>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</si>
  <si>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</si>
  <si>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</si>
  <si>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</si>
  <si>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</si>
  <si>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</si>
  <si>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</si>
  <si>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</si>
  <si>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</si>
  <si>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</si>
  <si>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</si>
  <si>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</si>
  <si>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</si>
  <si>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</si>
  <si>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</si>
  <si>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</si>
  <si>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</si>
  <si>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</si>
  <si>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</si>
  <si>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</si>
  <si>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</si>
  <si>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</si>
  <si>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</si>
  <si>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</si>
  <si>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</si>
  <si>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</si>
  <si>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</si>
  <si>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</si>
  <si>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</si>
  <si>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</si>
  <si>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</si>
  <si>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</si>
  <si>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</si>
  <si>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</si>
  <si>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</si>
  <si>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</si>
  <si>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</si>
  <si>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</si>
  <si>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</si>
  <si>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</si>
  <si>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</si>
  <si>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</si>
  <si>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</si>
  <si>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</si>
  <si>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</si>
  <si>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</si>
  <si>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</si>
  <si>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</si>
  <si>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</si>
  <si>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</si>
  <si>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</si>
  <si>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</si>
  <si>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</si>
  <si>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</si>
  <si>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</si>
  <si>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</si>
  <si>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</si>
  <si>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</si>
  <si>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</si>
  <si>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</si>
  <si>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</si>
  <si>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</si>
  <si>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</si>
  <si>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</si>
  <si>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</si>
  <si>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</si>
  <si>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</si>
  <si>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</si>
  <si>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</si>
  <si>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</si>
  <si>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</si>
  <si>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</si>
  <si>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</si>
  <si>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</si>
  <si>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</si>
  <si>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</si>
  <si>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</si>
  <si>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</si>
  <si>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</si>
  <si>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</si>
  <si>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</si>
  <si>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</si>
  <si>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</si>
  <si>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</si>
  <si>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</si>
  <si>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</si>
  <si>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</si>
  <si>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</si>
  <si>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</si>
  <si>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</si>
  <si>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</si>
  <si>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</si>
  <si>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</si>
  <si>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</si>
  <si>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</si>
  <si>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</si>
  <si>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</si>
  <si>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</si>
  <si>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</si>
  <si>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</si>
  <si>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</si>
  <si>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</si>
  <si>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</si>
  <si>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</si>
  <si>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</si>
  <si>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</si>
  <si>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</si>
  <si>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</si>
  <si>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</si>
  <si>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</si>
  <si>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</si>
  <si>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</si>
  <si>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</si>
  <si>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</si>
  <si>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</si>
  <si>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</si>
  <si>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</si>
  <si>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</si>
  <si>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</si>
  <si>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</si>
  <si>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</si>
  <si>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</si>
  <si>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</si>
  <si>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</si>
  <si>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</si>
  <si>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</si>
  <si>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</si>
  <si>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</si>
  <si>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</si>
  <si>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</si>
  <si>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</si>
  <si>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</si>
  <si>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</si>
  <si>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</si>
  <si>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</si>
  <si>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</si>
  <si>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</si>
  <si>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</si>
  <si>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</si>
  <si>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</si>
  <si>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</si>
  <si>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</si>
  <si>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</si>
  <si>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</si>
  <si>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</si>
  <si>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</si>
  <si>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</si>
  <si>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</si>
  <si>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</si>
  <si>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</si>
  <si>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</si>
  <si>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</si>
  <si>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</si>
  <si>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</si>
  <si>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</si>
  <si>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</si>
  <si>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</si>
  <si>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</si>
  <si>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</si>
  <si>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</si>
  <si>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</si>
  <si>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</si>
  <si>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</si>
  <si>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</si>
  <si>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</si>
  <si>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</si>
  <si>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</si>
  <si>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</si>
  <si>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</si>
  <si>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</si>
  <si>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</si>
  <si>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</si>
  <si>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</si>
  <si>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</si>
  <si>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</si>
  <si>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</si>
  <si>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</si>
  <si>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</si>
  <si>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</si>
  <si>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</si>
  <si>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</si>
  <si>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</si>
  <si>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</si>
  <si>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</si>
  <si>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</si>
  <si>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</si>
  <si>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</si>
  <si>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</si>
  <si>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</si>
  <si>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</si>
  <si>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</si>
  <si>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</si>
  <si>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</si>
  <si>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</si>
  <si>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</si>
  <si>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</si>
  <si>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</si>
  <si>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</si>
  <si>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</si>
  <si>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</si>
  <si>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</si>
  <si>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</si>
  <si>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</si>
  <si>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</si>
  <si>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</si>
  <si>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</si>
  <si>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</si>
  <si>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</si>
  <si>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</si>
  <si>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</si>
  <si>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</si>
  <si>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</si>
  <si>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</si>
  <si>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</si>
  <si>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</si>
  <si>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</si>
  <si>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</si>
  <si>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</si>
  <si>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</si>
  <si>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</si>
  <si>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</si>
  <si>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</si>
  <si>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</si>
  <si>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</si>
  <si>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</si>
  <si>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</si>
  <si>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</si>
  <si>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</si>
  <si>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</si>
  <si>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</si>
  <si>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</si>
  <si>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</si>
  <si>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</si>
  <si>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</si>
  <si>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</si>
  <si>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</si>
  <si>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</si>
  <si>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</si>
  <si>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</si>
  <si>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</si>
  <si>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</si>
  <si>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</si>
  <si>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</si>
  <si>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</si>
  <si>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</si>
  <si>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</si>
  <si>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</si>
  <si>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</si>
  <si>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</si>
  <si>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</si>
  <si>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</si>
  <si>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</si>
  <si>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</si>
  <si>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</si>
  <si>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</si>
  <si>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</si>
  <si>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</si>
  <si>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</si>
  <si>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</si>
  <si>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</si>
  <si>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</si>
  <si>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</si>
  <si>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</si>
  <si>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</si>
  <si>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</si>
  <si>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</si>
  <si>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</si>
  <si>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</si>
  <si>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</si>
  <si>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</si>
  <si>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</si>
  <si>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</si>
  <si>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</si>
  <si>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</si>
  <si>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</si>
  <si>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</si>
  <si>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</si>
  <si>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</si>
  <si>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</si>
  <si>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</si>
  <si>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</si>
  <si>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</si>
  <si>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</si>
  <si>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</si>
  <si>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</si>
  <si>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</si>
  <si>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</si>
  <si>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</si>
  <si>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</si>
  <si>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</si>
  <si>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</si>
  <si>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</si>
  <si>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</si>
  <si>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</si>
  <si>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</si>
  <si>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</si>
  <si>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</si>
  <si>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</si>
  <si>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</si>
  <si>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</si>
  <si>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</si>
  <si>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</si>
  <si>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</si>
  <si>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</si>
  <si>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</si>
  <si>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</si>
  <si>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</si>
  <si>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</si>
  <si>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</si>
  <si>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</si>
  <si>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</si>
  <si>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</si>
  <si>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</si>
  <si>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</si>
  <si>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</si>
  <si>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</si>
  <si>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</si>
  <si>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</si>
  <si>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</si>
  <si>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</si>
  <si>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</si>
  <si>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</si>
  <si>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</si>
  <si>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</si>
  <si>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</si>
  <si>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</si>
  <si>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</si>
  <si>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</si>
  <si>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</si>
  <si>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</si>
  <si>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</si>
  <si>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</si>
  <si>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</si>
  <si>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</si>
  <si>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</si>
  <si>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</si>
  <si>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</si>
  <si>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</si>
  <si>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</si>
  <si>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</si>
  <si>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</si>
  <si>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</si>
  <si>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</si>
  <si>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</si>
  <si>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</si>
  <si>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</si>
  <si>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</si>
  <si>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</si>
  <si>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</si>
  <si>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</si>
  <si>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</si>
  <si>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</si>
  <si>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</si>
  <si>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</si>
  <si>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</si>
  <si>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</si>
  <si>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</si>
  <si>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</si>
  <si>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</si>
  <si>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</si>
  <si>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</si>
  <si>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</si>
  <si>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</si>
  <si>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</si>
  <si>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</si>
  <si>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</si>
  <si>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</si>
  <si>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</si>
  <si>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</si>
  <si>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</si>
  <si>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</si>
  <si>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</si>
  <si>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</si>
  <si>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</si>
  <si>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</si>
  <si>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</si>
  <si>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</si>
  <si>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</si>
  <si>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</si>
  <si>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</si>
  <si>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</si>
  <si>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</si>
  <si>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</si>
  <si>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</si>
  <si>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</si>
  <si>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</si>
  <si>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</si>
  <si>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</si>
  <si>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</si>
  <si>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</si>
  <si>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</si>
  <si>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</si>
  <si>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</si>
  <si>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</si>
  <si>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</si>
  <si>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</si>
  <si>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</si>
  <si>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</si>
  <si>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</si>
  <si>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</si>
  <si>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</si>
  <si>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</si>
  <si>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</si>
  <si>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</si>
  <si>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</si>
  <si>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</si>
  <si>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</si>
  <si>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</si>
  <si>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</si>
  <si>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</si>
  <si>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</si>
  <si>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</si>
  <si>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</si>
  <si>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</si>
  <si>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</si>
  <si>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</si>
  <si>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</si>
  <si>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</si>
  <si>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</si>
  <si>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</si>
  <si>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</si>
  <si>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</si>
  <si>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</si>
  <si>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</si>
  <si>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</si>
  <si>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</si>
  <si>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</si>
  <si>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</si>
  <si>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</si>
  <si>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</si>
  <si>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</si>
  <si>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</si>
  <si>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</si>
  <si>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</si>
  <si>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</si>
  <si>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</si>
  <si>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</si>
  <si>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</si>
  <si>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</si>
  <si>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</si>
  <si>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</si>
  <si>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</si>
  <si>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</si>
  <si>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</si>
  <si>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</si>
  <si>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</si>
  <si>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</si>
  <si>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</si>
  <si>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</si>
  <si>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</si>
  <si>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</si>
  <si>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</si>
  <si>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</si>
  <si>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</si>
  <si>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</si>
  <si>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</si>
  <si>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</si>
  <si>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</si>
  <si>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</si>
  <si>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</si>
  <si>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</si>
  <si>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</si>
  <si>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</si>
  <si>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</si>
  <si>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</si>
  <si>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</si>
  <si>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</si>
  <si>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</si>
  <si>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</si>
  <si>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</si>
  <si>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</si>
  <si>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</si>
  <si>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</si>
  <si>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</si>
  <si>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</si>
  <si>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</si>
  <si>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</si>
  <si>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</si>
  <si>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</si>
  <si>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</si>
  <si>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</si>
  <si>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</si>
  <si>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</si>
  <si>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</si>
  <si>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</si>
  <si>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</si>
  <si>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</si>
  <si>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</si>
  <si>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</si>
  <si>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</si>
  <si>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</si>
  <si>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</si>
  <si>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</si>
  <si>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</si>
  <si>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</si>
  <si>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</si>
  <si>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</si>
  <si>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</si>
  <si>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</si>
  <si>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</si>
  <si>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</si>
  <si>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</si>
  <si>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</si>
  <si>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</si>
  <si>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</si>
  <si>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</si>
  <si>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</si>
  <si>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</si>
  <si>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</si>
  <si>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</si>
  <si>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</si>
  <si>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</si>
  <si>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</si>
  <si>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</si>
  <si>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</si>
  <si>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</si>
  <si>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</si>
  <si>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</si>
  <si>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</si>
  <si>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</si>
  <si>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</si>
  <si>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</si>
  <si>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</si>
  <si>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</si>
  <si>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</si>
  <si>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</si>
  <si>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</si>
  <si>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</si>
  <si>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</si>
  <si>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</si>
  <si>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</si>
  <si>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</si>
  <si>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</si>
  <si>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</si>
  <si>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</si>
  <si>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</si>
  <si>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</si>
  <si>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</si>
  <si>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</si>
  <si>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</si>
  <si>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</si>
  <si>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</si>
  <si>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</si>
  <si>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</si>
  <si>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</si>
  <si>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</si>
  <si>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</si>
  <si>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</si>
  <si>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</si>
  <si>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</si>
  <si>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</si>
  <si>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</si>
  <si>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</si>
  <si>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</si>
  <si>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</si>
  <si>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</si>
  <si>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</si>
  <si>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</si>
  <si>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</si>
  <si>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</si>
  <si>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</si>
  <si>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</si>
  <si>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</si>
  <si>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</si>
  <si>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</si>
  <si>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</si>
  <si>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</si>
  <si>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</si>
  <si>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</si>
  <si>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</si>
  <si>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</si>
  <si>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</si>
  <si>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</si>
  <si>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</si>
  <si>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</si>
  <si>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</si>
  <si>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</si>
  <si>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</si>
  <si>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</si>
  <si>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</si>
  <si>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</si>
  <si>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</si>
  <si>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</si>
  <si>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</si>
  <si>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</si>
  <si>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</si>
  <si>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</si>
  <si>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</si>
  <si>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</si>
  <si>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</si>
  <si>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</si>
  <si>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</si>
  <si>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</si>
  <si>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</si>
  <si>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</si>
  <si>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</si>
  <si>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</si>
  <si>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</si>
  <si>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</si>
  <si>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</si>
  <si>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</si>
  <si>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</si>
  <si>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</si>
  <si>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</si>
  <si>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</si>
  <si>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</si>
  <si>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</si>
  <si>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</si>
  <si>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</si>
  <si>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</si>
  <si>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</si>
  <si>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</si>
  <si>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</si>
  <si>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</si>
  <si>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</si>
  <si>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</si>
  <si>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</si>
  <si>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</si>
  <si>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</si>
  <si>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</si>
  <si>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</si>
  <si>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</si>
  <si>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</si>
  <si>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</si>
  <si>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</si>
  <si>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</si>
  <si>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</si>
  <si>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</si>
  <si>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</si>
  <si>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</si>
  <si>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</si>
  <si>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</si>
  <si>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</si>
  <si>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</si>
  <si>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</si>
  <si>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</si>
  <si>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</si>
  <si>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</si>
  <si>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</si>
  <si>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</si>
  <si>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</si>
  <si>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</si>
  <si>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</si>
  <si>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</si>
  <si>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</si>
  <si>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</si>
  <si>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</si>
  <si>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</si>
  <si>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</si>
  <si>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</si>
  <si>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</si>
  <si>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</si>
  <si>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</si>
  <si>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</si>
  <si>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</si>
  <si>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</si>
  <si>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</si>
  <si>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</si>
  <si>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</si>
  <si>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</si>
  <si>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</si>
  <si>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</si>
  <si>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</si>
  <si>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</si>
  <si>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</si>
  <si>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</si>
  <si>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</si>
  <si>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</si>
  <si>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</si>
  <si>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</si>
  <si>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</si>
  <si>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</si>
  <si>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</si>
  <si>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</si>
  <si>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</si>
  <si>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</si>
  <si>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</si>
  <si>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</si>
  <si>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</si>
  <si>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</si>
  <si>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</si>
  <si>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</si>
  <si>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</si>
  <si>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</si>
  <si>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</si>
  <si>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</si>
  <si>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</si>
  <si>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</si>
  <si>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</si>
  <si>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</si>
  <si>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</si>
  <si>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</si>
  <si>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</si>
  <si>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</si>
  <si>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</si>
  <si>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</si>
  <si>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</si>
  <si>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</si>
  <si>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</si>
  <si>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</si>
  <si>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</si>
  <si>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</si>
  <si>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</si>
  <si>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</si>
  <si>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</si>
  <si>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</si>
  <si>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</si>
  <si>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</si>
  <si>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</si>
  <si>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</si>
  <si>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</si>
  <si>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</si>
  <si>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</si>
  <si>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</si>
  <si>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</si>
  <si>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</si>
  <si>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</si>
  <si>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</si>
  <si>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</si>
  <si>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</si>
  <si>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</si>
  <si>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</si>
  <si>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</si>
  <si>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</si>
  <si>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</si>
  <si>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</si>
  <si>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</si>
  <si>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</si>
  <si>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</si>
  <si>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</si>
  <si>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</si>
  <si>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</si>
  <si>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</si>
  <si>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</si>
  <si>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</si>
  <si>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</si>
  <si>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</si>
  <si>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</si>
  <si>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</si>
  <si>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</si>
  <si>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</si>
  <si>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</si>
  <si>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</si>
  <si>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</si>
  <si>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</si>
  <si>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</si>
  <si>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</si>
  <si>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</si>
  <si>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</si>
  <si>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</si>
  <si>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</si>
  <si>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</si>
  <si>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</si>
  <si>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</si>
  <si>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</si>
  <si>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</si>
  <si>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</si>
  <si>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</si>
  <si>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</si>
  <si>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</si>
  <si>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</si>
  <si>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</si>
  <si>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</si>
  <si>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</si>
  <si>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</si>
  <si>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</si>
  <si>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</si>
  <si>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</si>
  <si>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</si>
  <si>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</si>
  <si>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</si>
  <si>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</si>
  <si>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</si>
  <si>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</si>
  <si>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</si>
  <si>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</si>
  <si>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</si>
  <si>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</si>
  <si>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</si>
  <si>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</si>
  <si>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</si>
  <si>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</si>
  <si>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</si>
  <si>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</si>
  <si>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</si>
  <si>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</si>
  <si>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</si>
  <si>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</si>
  <si>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</si>
  <si>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</si>
  <si>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</si>
  <si>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</si>
  <si>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</si>
  <si>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</si>
  <si>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</si>
  <si>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</si>
  <si>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</si>
  <si>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</si>
  <si>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</si>
  <si>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</si>
  <si>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</si>
  <si>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</si>
  <si>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</si>
  <si>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</si>
  <si>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</si>
  <si>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</si>
  <si>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</si>
  <si>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</si>
  <si>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</si>
  <si>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</si>
  <si>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</si>
  <si>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</si>
  <si>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</si>
  <si>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</si>
  <si>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</si>
  <si>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</si>
  <si>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</si>
  <si>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</si>
  <si>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</si>
  <si>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</si>
  <si>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</si>
  <si>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</si>
  <si>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</si>
  <si>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</si>
  <si>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</si>
  <si>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</si>
  <si>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</si>
  <si>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</si>
  <si>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</si>
  <si>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</si>
  <si>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</si>
  <si>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</si>
  <si>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</si>
  <si>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</si>
  <si>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</si>
  <si>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</si>
  <si>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</si>
  <si>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</si>
  <si>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</si>
  <si>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</si>
  <si>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</si>
  <si>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</si>
  <si>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</si>
  <si>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</si>
  <si>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</si>
  <si>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</si>
  <si>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</si>
  <si>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</si>
  <si>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</si>
  <si>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</si>
  <si>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</si>
  <si>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</si>
  <si>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</si>
  <si>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</si>
  <si>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</si>
  <si>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</si>
  <si>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</si>
  <si>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</si>
  <si>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</si>
  <si>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</si>
  <si>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</si>
  <si>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</si>
  <si>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</si>
  <si>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</si>
  <si>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</si>
  <si>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</si>
  <si>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</si>
  <si>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</si>
  <si>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</si>
  <si>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</si>
  <si>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</si>
  <si>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</si>
  <si>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</si>
  <si>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</si>
  <si>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</si>
  <si>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</si>
  <si>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</si>
  <si>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</si>
  <si>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</si>
  <si>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</si>
  <si>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</si>
  <si>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</si>
  <si>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</si>
  <si>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</si>
  <si>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</si>
  <si>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</si>
  <si>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</si>
  <si>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</si>
  <si>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</si>
  <si>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</si>
  <si>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</si>
  <si>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</si>
  <si>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</si>
  <si>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</si>
  <si>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</si>
  <si>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</si>
  <si>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</si>
  <si>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</si>
  <si>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</si>
  <si>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</si>
  <si>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</si>
  <si>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</si>
  <si>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</si>
  <si>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</si>
  <si>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</si>
  <si>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</si>
  <si>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</si>
  <si>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</si>
  <si>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</si>
  <si>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</si>
  <si>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</si>
  <si>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</si>
  <si>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</si>
  <si>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</si>
  <si>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</si>
  <si>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</si>
  <si>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</si>
  <si>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</si>
  <si>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</si>
  <si>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</si>
  <si>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</si>
  <si>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</si>
  <si>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</si>
  <si>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</si>
  <si>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</si>
  <si>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</si>
  <si>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</si>
  <si>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</si>
  <si>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</si>
  <si>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</si>
  <si>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</si>
  <si>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</si>
  <si>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</si>
  <si>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</si>
  <si>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</si>
  <si>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</si>
  <si>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</si>
  <si>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</si>
  <si>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</si>
  <si>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</si>
  <si>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</si>
  <si>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</si>
  <si>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</si>
  <si>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</si>
  <si>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</si>
  <si>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</si>
  <si>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</si>
  <si>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</si>
  <si>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</si>
  <si>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</si>
  <si>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</si>
  <si>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</si>
  <si>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</si>
  <si>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</si>
  <si>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</si>
  <si>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</si>
  <si>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</si>
  <si>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</si>
  <si>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</si>
  <si>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</si>
  <si>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</si>
  <si>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</si>
  <si>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</si>
  <si>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</si>
  <si>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</si>
  <si>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</si>
  <si>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</si>
  <si>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</si>
  <si>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</si>
  <si>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</si>
  <si>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</si>
  <si>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</si>
  <si>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</si>
  <si>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</si>
  <si>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</si>
  <si>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</si>
  <si>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</si>
  <si>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</si>
  <si>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</si>
  <si>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</si>
  <si>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</si>
  <si>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</si>
  <si>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</si>
  <si>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</si>
  <si>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</si>
  <si>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</si>
  <si>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</si>
  <si>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</si>
  <si>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</si>
  <si>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</si>
  <si>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</si>
  <si>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</si>
  <si>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</si>
  <si>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</si>
  <si>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</si>
  <si>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</si>
  <si>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</si>
  <si>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</si>
  <si>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</si>
  <si>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</si>
  <si>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</si>
  <si>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</si>
  <si>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</si>
  <si>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</si>
  <si>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</si>
  <si>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</si>
  <si>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</si>
  <si>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</si>
  <si>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</si>
  <si>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</si>
  <si>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</si>
  <si>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</si>
  <si>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</si>
  <si>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</si>
  <si>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</si>
  <si>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</si>
  <si>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</si>
  <si>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</si>
  <si>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</si>
  <si>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</si>
  <si>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</si>
  <si>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</si>
  <si>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</si>
  <si>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</si>
  <si>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</si>
  <si>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</si>
  <si>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</si>
  <si>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</si>
  <si>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</si>
  <si>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</si>
  <si>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</si>
  <si>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</si>
  <si>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</si>
  <si>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</si>
  <si>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</si>
  <si>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</si>
  <si>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</si>
  <si>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</si>
  <si>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</si>
  <si>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</si>
  <si>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</si>
  <si>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</si>
  <si>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</si>
  <si>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</si>
  <si>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</si>
  <si>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</si>
  <si>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</si>
  <si>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</si>
  <si>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</si>
  <si>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</si>
  <si>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</si>
  <si>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</si>
  <si>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</si>
  <si>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</si>
  <si>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</si>
  <si>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</si>
  <si>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</si>
  <si>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</si>
  <si>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</si>
  <si>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</si>
  <si>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</si>
  <si>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</si>
  <si>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</si>
  <si>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</si>
  <si>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</si>
  <si>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</si>
  <si>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</si>
  <si>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</si>
  <si>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</si>
  <si>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</si>
  <si>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</si>
  <si>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</si>
  <si>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</si>
  <si>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</si>
  <si>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</si>
  <si>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</si>
  <si>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</si>
  <si>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</si>
  <si>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</si>
  <si>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</si>
  <si>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</si>
  <si>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</si>
  <si>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</si>
  <si>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</si>
  <si>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</si>
  <si>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</si>
  <si>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</si>
  <si>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</si>
  <si>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</si>
  <si>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</si>
  <si>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</si>
  <si>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</si>
  <si>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</si>
  <si>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</si>
  <si>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</si>
  <si>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</si>
  <si>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</si>
  <si>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</si>
  <si>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</si>
  <si>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</si>
  <si>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</si>
  <si>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</si>
  <si>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</si>
  <si>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</si>
  <si>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</si>
  <si>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</si>
  <si>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</si>
  <si>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</si>
  <si>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</si>
  <si>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</si>
  <si>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</si>
  <si>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</si>
  <si>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</si>
  <si>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</si>
  <si>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</si>
  <si>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</si>
  <si>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</si>
  <si>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</si>
  <si>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</si>
  <si>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</si>
  <si>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</si>
  <si>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</si>
  <si>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</si>
  <si>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</si>
  <si>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</si>
  <si>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</si>
  <si>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</si>
  <si>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</si>
  <si>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</si>
  <si>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</si>
  <si>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</si>
  <si>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</si>
  <si>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</si>
  <si>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</si>
  <si>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</si>
  <si>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</si>
  <si>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</si>
  <si>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</si>
  <si>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</si>
  <si>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</si>
  <si>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</si>
  <si>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</si>
  <si>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</si>
  <si>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</si>
  <si>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</si>
  <si>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</si>
  <si>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</si>
  <si>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</si>
  <si>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</si>
  <si>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</si>
  <si>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</si>
  <si>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</si>
  <si>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</si>
  <si>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</si>
  <si>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</si>
  <si>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</si>
  <si>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</si>
  <si>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</si>
  <si>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</si>
  <si>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</si>
  <si>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</si>
  <si>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</si>
  <si>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</si>
  <si>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</si>
  <si>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</si>
  <si>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</si>
  <si>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</si>
  <si>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</si>
  <si>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</si>
  <si>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</si>
  <si>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</si>
  <si>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</si>
  <si>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</si>
  <si>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</si>
  <si>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</si>
  <si>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</si>
  <si>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</si>
  <si>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</si>
  <si>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</si>
  <si>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</si>
  <si>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</si>
  <si>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</si>
  <si>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</si>
  <si>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</si>
  <si>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</si>
  <si>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</si>
  <si>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</si>
  <si>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</si>
  <si>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</si>
  <si>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</si>
  <si>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</si>
  <si>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</si>
  <si>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</si>
  <si>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</si>
  <si>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</si>
  <si>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</si>
  <si>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</si>
  <si>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</si>
  <si>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</si>
  <si>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</si>
  <si>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</si>
  <si>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</si>
  <si>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</si>
  <si>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</si>
  <si>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</si>
  <si>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</si>
  <si>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</si>
  <si>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</si>
  <si>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</si>
  <si>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</si>
  <si>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</si>
  <si>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</si>
  <si>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</si>
  <si>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</si>
  <si>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</si>
  <si>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</si>
  <si>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</si>
  <si>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</si>
  <si>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</si>
  <si>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</si>
  <si>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</si>
  <si>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</si>
  <si>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</si>
  <si>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</si>
  <si>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</si>
  <si>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</si>
  <si>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</si>
  <si>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</si>
  <si>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</si>
  <si>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</si>
  <si>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</si>
  <si>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</si>
  <si>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</si>
  <si>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</si>
  <si>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</si>
  <si>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</si>
  <si>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</si>
  <si>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</si>
  <si>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</si>
  <si>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</si>
  <si>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</si>
  <si>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</si>
  <si>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</si>
  <si>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</si>
  <si>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</si>
  <si>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</si>
  <si>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</si>
  <si>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</si>
  <si>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</si>
  <si>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</si>
  <si>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</si>
  <si>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</si>
  <si>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</si>
  <si>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</si>
  <si>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</si>
  <si>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</si>
  <si>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</si>
  <si>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</si>
  <si>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</si>
  <si>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</si>
  <si>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</si>
  <si>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</si>
  <si>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</si>
  <si>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</si>
  <si>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</si>
  <si>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</si>
  <si>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</si>
  <si>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</si>
  <si>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</si>
  <si>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</si>
  <si>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</si>
  <si>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</si>
  <si>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</si>
  <si>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</si>
  <si>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</si>
  <si>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</si>
  <si>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</si>
  <si>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</si>
  <si>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</si>
  <si>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</si>
  <si>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</si>
  <si>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</si>
  <si>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</si>
  <si>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</si>
  <si>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</si>
  <si>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</si>
  <si>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</si>
  <si>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</si>
  <si>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</si>
  <si>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</si>
  <si>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</si>
  <si>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</si>
  <si>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</si>
  <si>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</si>
  <si>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</si>
  <si>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</si>
  <si>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</si>
  <si>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</si>
  <si>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</si>
  <si>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</si>
  <si>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</si>
  <si>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</si>
  <si>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</si>
  <si>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</si>
  <si>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</si>
  <si>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</si>
  <si>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</si>
  <si>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</si>
  <si>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</si>
  <si>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</si>
  <si>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</si>
  <si>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</si>
  <si>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</si>
  <si>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</si>
  <si>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</si>
  <si>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</si>
  <si>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</si>
  <si>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</si>
  <si>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</si>
  <si>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</si>
  <si>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</si>
  <si>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</si>
  <si>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</si>
  <si>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</si>
  <si>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</si>
  <si>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</si>
  <si>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</si>
  <si>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</si>
  <si>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</si>
  <si>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</si>
  <si>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</si>
  <si>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</si>
  <si>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</si>
  <si>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</si>
  <si>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</si>
  <si>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</si>
  <si>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</si>
  <si>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</si>
  <si>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</si>
  <si>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</si>
  <si>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</si>
  <si>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</si>
  <si>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</si>
  <si>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</si>
  <si>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</si>
  <si>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</si>
  <si>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</si>
  <si>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</si>
  <si>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</si>
  <si>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</si>
  <si>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</si>
  <si>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</si>
  <si>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</si>
  <si>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</si>
  <si>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</si>
  <si>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</si>
  <si>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</si>
  <si>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</si>
  <si>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</si>
  <si>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</si>
  <si>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</si>
  <si>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</si>
  <si>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</si>
  <si>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</si>
  <si>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</si>
  <si>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</si>
  <si>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</si>
  <si>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</si>
  <si>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</si>
  <si>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</si>
  <si>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</si>
  <si>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</si>
  <si>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</si>
  <si>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</si>
  <si>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</si>
  <si>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</si>
  <si>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</si>
  <si>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</si>
  <si>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</si>
  <si>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</si>
  <si>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</si>
  <si>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</si>
  <si>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</si>
  <si>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</si>
  <si>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</si>
  <si>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</si>
  <si>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</si>
  <si>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</si>
  <si>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</si>
  <si>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</si>
  <si>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</si>
  <si>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</si>
  <si>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</si>
  <si>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</si>
  <si>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</si>
  <si>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</si>
  <si>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</si>
  <si>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</si>
  <si>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</si>
  <si>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</si>
  <si>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</si>
  <si>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</si>
  <si>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</si>
  <si>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</si>
  <si>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</si>
  <si>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</si>
  <si>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</si>
  <si>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</si>
  <si>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</si>
  <si>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</si>
  <si>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</si>
  <si>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</si>
  <si>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</si>
  <si>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</si>
  <si>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</si>
  <si>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</si>
  <si>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</si>
  <si>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</si>
  <si>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</si>
  <si>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</si>
  <si>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</si>
  <si>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</si>
  <si>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</si>
  <si>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</si>
  <si>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</si>
  <si>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</si>
  <si>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</si>
  <si>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</si>
  <si>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</si>
  <si>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</si>
  <si>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</si>
  <si>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</si>
  <si>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</si>
  <si>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</si>
  <si>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</si>
  <si>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</si>
  <si>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</si>
  <si>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</si>
  <si>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</si>
  <si>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</si>
  <si>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</si>
  <si>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</si>
  <si>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</si>
  <si>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</si>
  <si>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</si>
  <si>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</si>
  <si>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</si>
  <si>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</si>
  <si>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</si>
  <si>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</si>
  <si>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</si>
  <si>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</si>
  <si>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</si>
  <si>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</si>
  <si>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</si>
  <si>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</si>
  <si>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</si>
  <si>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</si>
  <si>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</si>
  <si>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</si>
  <si>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</si>
  <si>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</si>
  <si>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</si>
  <si>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</si>
  <si>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</si>
  <si>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</si>
  <si>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</si>
  <si>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</si>
  <si>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</si>
  <si>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</si>
  <si>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</si>
  <si>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</si>
  <si>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</si>
  <si>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</si>
  <si>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</si>
  <si>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</si>
  <si>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</si>
  <si>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</si>
  <si>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</si>
  <si>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</si>
  <si>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</si>
  <si>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</si>
  <si>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</si>
  <si>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</si>
  <si>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</si>
  <si>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</si>
  <si>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</si>
  <si>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</si>
  <si>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</si>
  <si>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</si>
  <si>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</si>
  <si>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</si>
  <si>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</si>
  <si>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</si>
  <si>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</si>
  <si>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</si>
  <si>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</si>
  <si>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</si>
  <si>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</si>
  <si>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</si>
  <si>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</si>
  <si>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</si>
  <si>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</si>
  <si>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</si>
  <si>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</si>
  <si>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</si>
  <si>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</si>
  <si>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</si>
  <si>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</si>
  <si>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</si>
  <si>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</si>
  <si>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</si>
  <si>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</si>
  <si>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</si>
  <si>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</si>
  <si>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</si>
  <si>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</si>
  <si>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</si>
  <si>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</si>
  <si>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</si>
  <si>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</si>
  <si>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</si>
  <si>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</si>
  <si>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</si>
  <si>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</si>
  <si>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</si>
  <si>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</si>
  <si>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</si>
  <si>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</si>
  <si>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</si>
  <si>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</si>
  <si>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</si>
  <si>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</si>
  <si>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</si>
  <si>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</si>
  <si>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</si>
  <si>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</si>
  <si>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</si>
  <si>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</si>
  <si>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</si>
  <si>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</si>
  <si>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</si>
  <si>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</si>
  <si>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</si>
  <si>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</si>
  <si>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</si>
  <si>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</si>
  <si>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</si>
  <si>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</si>
  <si>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</si>
  <si>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</si>
  <si>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</si>
  <si>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</si>
  <si>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</si>
  <si>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</si>
  <si>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</si>
  <si>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</si>
  <si>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</si>
  <si>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</si>
  <si>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</si>
  <si>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</si>
  <si>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</si>
  <si>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</si>
  <si>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</si>
  <si>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</si>
  <si>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</si>
  <si>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</si>
  <si>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</si>
  <si>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</si>
  <si>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</si>
  <si>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</si>
  <si>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</si>
  <si>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</si>
  <si>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</si>
  <si>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</si>
  <si>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</si>
  <si>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</si>
  <si>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</si>
  <si>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</si>
  <si>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</si>
  <si>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</si>
  <si>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</si>
  <si>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</si>
  <si>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</si>
  <si>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</si>
  <si>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</si>
  <si>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</si>
  <si>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</si>
  <si>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</si>
  <si>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</si>
  <si>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</si>
  <si>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</si>
  <si>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</si>
  <si>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</si>
  <si>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</si>
  <si>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</si>
  <si>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</si>
  <si>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</si>
  <si>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</si>
  <si>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</si>
  <si>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</si>
  <si>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</si>
  <si>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</si>
  <si>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</si>
  <si>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</si>
  <si>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</si>
  <si>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</si>
  <si>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</si>
  <si>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</si>
  <si>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</si>
  <si>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</si>
  <si>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</si>
  <si>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</si>
  <si>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</si>
  <si>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</si>
  <si>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</si>
  <si>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</si>
  <si>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</si>
  <si>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</si>
  <si>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</si>
  <si>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</si>
  <si>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</si>
  <si>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</si>
  <si>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</si>
  <si>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</si>
  <si>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</si>
  <si>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</si>
  <si>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</si>
  <si>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</si>
  <si>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</si>
  <si>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</si>
  <si>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</si>
  <si>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</si>
  <si>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</si>
  <si>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</si>
  <si>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</si>
  <si>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</si>
  <si>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</si>
  <si>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</si>
  <si>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</si>
  <si>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</si>
  <si>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</si>
  <si>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</si>
  <si>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</si>
  <si>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</si>
  <si>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</si>
  <si>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</si>
  <si>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</si>
  <si>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</si>
  <si>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</si>
  <si>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</si>
  <si>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</si>
  <si>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</si>
  <si>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</si>
  <si>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</si>
  <si>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</si>
  <si>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</si>
  <si>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</si>
  <si>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</si>
  <si>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</si>
  <si>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</si>
  <si>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</si>
  <si>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</si>
  <si>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</si>
  <si>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</si>
  <si>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</si>
  <si>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</si>
  <si>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</si>
  <si>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</si>
  <si>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</si>
  <si>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</si>
  <si>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</si>
  <si>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</si>
  <si>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</si>
  <si>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</si>
  <si>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</si>
  <si>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</si>
  <si>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</si>
  <si>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</si>
  <si>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</si>
  <si>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</si>
  <si>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</si>
  <si>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</si>
  <si>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</si>
  <si>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</si>
  <si>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</si>
  <si>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</si>
  <si>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</si>
  <si>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</si>
  <si>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</si>
  <si>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</si>
  <si>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</si>
  <si>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</si>
  <si>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</si>
  <si>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</si>
  <si>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</si>
  <si>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</si>
  <si>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</si>
  <si>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</si>
  <si>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</si>
  <si>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</si>
  <si>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</si>
  <si>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</si>
  <si>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</si>
  <si>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</si>
  <si>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</si>
  <si>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</si>
  <si>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</si>
  <si>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</si>
  <si>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</si>
  <si>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</si>
  <si>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</si>
  <si>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</si>
  <si>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</si>
  <si>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</si>
  <si>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</si>
  <si>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</si>
  <si>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</si>
  <si>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</si>
  <si>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</si>
  <si>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</si>
  <si>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</si>
  <si>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</si>
  <si>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</si>
  <si>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</si>
  <si>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</si>
  <si>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</si>
  <si>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</si>
  <si>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</si>
  <si>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</si>
  <si>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</si>
  <si>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</si>
  <si>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</si>
  <si>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</si>
  <si>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</si>
  <si>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</si>
  <si>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</si>
  <si>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</si>
  <si>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</si>
  <si>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</si>
  <si>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</si>
  <si>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</si>
  <si>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</si>
  <si>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</si>
  <si>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</si>
  <si>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</si>
  <si>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</si>
  <si>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</si>
  <si>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</si>
  <si>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</si>
  <si>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</si>
  <si>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</si>
  <si>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</si>
  <si>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</si>
  <si>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</si>
  <si>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</si>
  <si>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</si>
  <si>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</si>
  <si>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</si>
  <si>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</si>
  <si>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</si>
  <si>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</si>
  <si>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</si>
  <si>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</si>
  <si>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</si>
  <si>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</si>
  <si>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</si>
  <si>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</si>
  <si>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</si>
  <si>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</si>
  <si>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</si>
  <si>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</si>
  <si>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</si>
  <si>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</si>
  <si>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</si>
  <si>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</si>
  <si>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</si>
  <si>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</si>
  <si>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</si>
  <si>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</si>
  <si>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</si>
  <si>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</si>
  <si>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</si>
  <si>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</si>
  <si>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</si>
  <si>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</si>
  <si>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</si>
  <si>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</si>
  <si>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</si>
  <si>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</si>
  <si>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</si>
  <si>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</si>
  <si>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</si>
  <si>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</si>
  <si>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</si>
  <si>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</si>
  <si>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</si>
  <si>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</si>
  <si>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</si>
  <si>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</si>
  <si>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</si>
  <si>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</si>
  <si>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</si>
  <si>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</si>
  <si>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</si>
  <si>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</si>
  <si>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</si>
  <si>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</si>
  <si>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</si>
  <si>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</si>
  <si>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</si>
  <si>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</si>
  <si>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</si>
  <si>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</si>
  <si>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</si>
  <si>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</si>
  <si>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</si>
  <si>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</si>
  <si>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</si>
  <si>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</si>
  <si>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</si>
  <si>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</si>
  <si>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</si>
  <si>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</si>
  <si>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</si>
  <si>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</si>
  <si>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</si>
  <si>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</si>
  <si>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</si>
  <si>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</si>
  <si>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</si>
  <si>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</si>
  <si>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</si>
  <si>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</si>
  <si>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</si>
  <si>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</si>
  <si>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</si>
  <si>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</si>
  <si>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</si>
  <si>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</si>
  <si>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</si>
  <si>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</si>
  <si>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</si>
  <si>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</si>
  <si>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</si>
  <si>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</si>
  <si>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</si>
  <si>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</si>
  <si>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</si>
  <si>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</si>
  <si>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</si>
  <si>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</si>
  <si>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</si>
  <si>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</si>
  <si>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</si>
  <si>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</si>
  <si>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</si>
  <si>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</si>
  <si>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</si>
  <si>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</si>
  <si>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</si>
  <si>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</si>
  <si>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</si>
  <si>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</si>
  <si>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</si>
  <si>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</si>
  <si>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</si>
  <si>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</si>
  <si>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</si>
  <si>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</si>
  <si>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</si>
  <si>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</si>
  <si>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</si>
  <si>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</si>
  <si>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</si>
  <si>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</si>
  <si>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</si>
  <si>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</si>
  <si>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</si>
  <si>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</si>
  <si>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</si>
  <si>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</si>
  <si>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</si>
  <si>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</si>
  <si>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</si>
  <si>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</si>
  <si>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</si>
  <si>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</si>
  <si>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</si>
  <si>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</si>
  <si>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</si>
  <si>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</si>
  <si>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</si>
  <si>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</si>
  <si>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</si>
  <si>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</si>
  <si>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</si>
  <si>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</si>
  <si>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</si>
  <si>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</si>
  <si>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</si>
  <si>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</si>
  <si>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</si>
  <si>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</si>
  <si>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</si>
  <si>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</si>
  <si>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</si>
  <si>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</si>
  <si>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</si>
  <si>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</si>
  <si>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</si>
  <si>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</si>
  <si>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</si>
  <si>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</si>
  <si>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</si>
  <si>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</si>
  <si>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</si>
  <si>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</si>
  <si>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</si>
  <si>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</si>
  <si>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</si>
  <si>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</si>
  <si>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</si>
  <si>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</si>
  <si>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</si>
  <si>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</si>
  <si>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</si>
  <si>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</si>
  <si>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</si>
  <si>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</si>
  <si>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</si>
  <si>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</si>
  <si>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</si>
  <si>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</si>
  <si>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</si>
  <si>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</si>
  <si>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</si>
  <si>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</si>
  <si>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</si>
  <si>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</si>
  <si>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</si>
  <si>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</si>
  <si>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</si>
  <si>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</si>
  <si>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</si>
  <si>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</si>
  <si>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</si>
  <si>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</si>
  <si>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</si>
  <si>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</si>
  <si>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</si>
  <si>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</si>
  <si>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</si>
  <si>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</si>
  <si>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</si>
  <si>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</si>
  <si>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</si>
  <si>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</si>
  <si>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</si>
  <si>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</si>
  <si>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</si>
  <si>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</si>
  <si>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</si>
  <si>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</si>
  <si>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</si>
  <si>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</si>
  <si>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</si>
  <si>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</si>
  <si>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</si>
  <si>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</si>
  <si>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</si>
  <si>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</si>
  <si>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</si>
  <si>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</si>
  <si>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</si>
  <si>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</si>
  <si>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</si>
  <si>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</si>
  <si>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</si>
  <si>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</si>
  <si>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</si>
  <si>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</si>
  <si>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</si>
  <si>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</si>
  <si>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</si>
  <si>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</si>
  <si>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</si>
  <si>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</si>
  <si>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</si>
  <si>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</si>
  <si>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</si>
  <si>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</si>
  <si>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</si>
  <si>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</si>
  <si>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</si>
  <si>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</si>
  <si>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</si>
  <si>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</si>
  <si>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</si>
  <si>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</si>
  <si>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</si>
  <si>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</si>
  <si>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</si>
  <si>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</si>
  <si>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</si>
  <si>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</si>
  <si>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</si>
  <si>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</si>
  <si>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</si>
  <si>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</si>
  <si>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</si>
  <si>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</si>
  <si>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</si>
  <si>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</si>
  <si>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</si>
  <si>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</si>
  <si>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</si>
  <si>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</si>
  <si>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</si>
  <si>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</si>
  <si>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</si>
  <si>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</si>
  <si>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</si>
  <si>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</si>
  <si>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</si>
  <si>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</si>
  <si>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</si>
  <si>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</si>
  <si>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</si>
  <si>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</si>
  <si>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</si>
  <si>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</si>
  <si>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</si>
  <si>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</si>
  <si>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</si>
  <si>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</si>
  <si>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</si>
  <si>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</si>
  <si>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</si>
  <si>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</si>
  <si>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</si>
  <si>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</si>
  <si>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</si>
  <si>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</si>
  <si>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</si>
  <si>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</si>
  <si>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</si>
  <si>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</si>
  <si>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</si>
  <si>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</si>
  <si>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</si>
  <si>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</si>
  <si>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</si>
  <si>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</si>
  <si>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</si>
  <si>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</si>
  <si>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</si>
  <si>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</si>
  <si>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</si>
  <si>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</si>
  <si>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</si>
  <si>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</si>
  <si>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</si>
  <si>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</si>
  <si>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</si>
  <si>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</si>
  <si>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</si>
  <si>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</si>
  <si>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</si>
  <si>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</si>
  <si>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</si>
  <si>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</si>
  <si>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</si>
  <si>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</si>
  <si>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</si>
  <si>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</si>
  <si>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</si>
  <si>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</si>
  <si>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</si>
  <si>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</si>
  <si>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</si>
  <si>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</si>
  <si>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</si>
  <si>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</si>
  <si>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</si>
  <si>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</si>
  <si>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</si>
  <si>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</si>
  <si>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</si>
  <si>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</si>
  <si>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</si>
  <si>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</si>
  <si>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</si>
  <si>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</si>
  <si>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</si>
  <si>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</si>
  <si>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</si>
  <si>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</si>
  <si>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</si>
  <si>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</si>
  <si>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</si>
  <si>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</si>
  <si>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</si>
  <si>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</si>
  <si>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</si>
  <si>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</si>
  <si>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</si>
  <si>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</si>
  <si>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</si>
  <si>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</si>
  <si>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</si>
  <si>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</si>
  <si>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</si>
  <si>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</si>
  <si>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</si>
  <si>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</si>
  <si>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</si>
  <si>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</si>
  <si>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</si>
  <si>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</si>
  <si>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</si>
  <si>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</si>
  <si>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</si>
  <si>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</si>
  <si>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</si>
  <si>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</si>
  <si>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</si>
  <si>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</si>
  <si>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</si>
  <si>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</si>
  <si>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</si>
  <si>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</si>
  <si>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</si>
  <si>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</si>
  <si>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</si>
  <si>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</si>
  <si>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</si>
  <si>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</si>
  <si>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</si>
  <si>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</si>
  <si>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</si>
  <si>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</si>
  <si>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</si>
  <si>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</si>
  <si>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</si>
  <si>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</si>
  <si>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</si>
  <si>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</si>
  <si>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</si>
  <si>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</si>
  <si>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</si>
  <si>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</si>
  <si>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</si>
  <si>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</si>
  <si>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</si>
  <si>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</si>
  <si>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</si>
  <si>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</si>
  <si>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</si>
  <si>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</si>
  <si>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</si>
  <si>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</si>
  <si>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</si>
  <si>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</si>
  <si>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</si>
  <si>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</si>
  <si>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</si>
  <si>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</si>
  <si>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</si>
  <si>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</si>
  <si>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</si>
  <si>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</si>
  <si>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</si>
  <si>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</si>
  <si>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</si>
  <si>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</si>
  <si>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</si>
  <si>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</si>
  <si>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</si>
  <si>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</si>
  <si>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</si>
  <si>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</si>
  <si>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</si>
  <si>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</si>
  <si>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</si>
  <si>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</si>
  <si>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</si>
  <si>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</si>
  <si>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</si>
  <si>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</si>
  <si>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</si>
  <si>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</si>
  <si>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</si>
  <si>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</si>
  <si>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</si>
  <si>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</si>
  <si>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</si>
  <si>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</si>
  <si>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</si>
  <si>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</si>
  <si>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</si>
  <si>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</si>
  <si>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</si>
  <si>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</si>
  <si>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</si>
  <si>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</si>
  <si>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</si>
  <si>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</si>
  <si>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</si>
  <si>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</si>
  <si>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</si>
  <si>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</si>
  <si>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</si>
  <si>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</si>
  <si>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</si>
  <si>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</si>
  <si>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</si>
  <si>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</si>
  <si>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</si>
  <si>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</si>
  <si>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</si>
  <si>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</si>
  <si>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</si>
  <si>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</si>
  <si>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</si>
  <si>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</si>
  <si>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</si>
  <si>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</si>
  <si>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</si>
  <si>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</si>
  <si>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</si>
  <si>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</si>
  <si>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</si>
  <si>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</si>
  <si>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</si>
  <si>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</si>
  <si>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</si>
  <si>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</si>
  <si>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</si>
  <si>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</si>
  <si>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</si>
  <si>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</si>
  <si>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</si>
  <si>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</si>
  <si>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</si>
  <si>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</si>
  <si>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</si>
  <si>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</si>
  <si>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</si>
  <si>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</si>
  <si>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</si>
  <si>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</si>
  <si>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</si>
  <si>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</si>
  <si>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</si>
  <si>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</si>
  <si>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</si>
  <si>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</si>
  <si>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</si>
  <si>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</si>
  <si>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</si>
  <si>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</si>
  <si>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</si>
  <si>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</si>
  <si>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</si>
  <si>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</si>
  <si>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</si>
  <si>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</si>
  <si>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</si>
  <si>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</si>
  <si>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</si>
  <si>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</si>
  <si>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</si>
  <si>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</si>
  <si>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</si>
  <si>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</si>
  <si>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</si>
  <si>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</si>
  <si>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</si>
  <si>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</si>
  <si>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</si>
  <si>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</si>
  <si>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</si>
  <si>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</si>
  <si>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</si>
  <si>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</si>
  <si>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</si>
  <si>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</si>
  <si>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</si>
  <si>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</si>
  <si>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</si>
  <si>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</si>
  <si>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</si>
  <si>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</si>
  <si>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</si>
  <si>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</si>
  <si>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</si>
  <si>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</si>
  <si>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</si>
  <si>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</si>
  <si>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</si>
  <si>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</si>
  <si>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</si>
  <si>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</si>
  <si>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</si>
  <si>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</si>
  <si>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</si>
  <si>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</si>
  <si>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</si>
  <si>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</si>
  <si>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</si>
  <si>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</si>
  <si>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</si>
  <si>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</si>
  <si>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</si>
  <si>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</si>
  <si>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</si>
  <si>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</si>
  <si>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</si>
  <si>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</si>
  <si>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</si>
  <si>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</si>
  <si>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</si>
  <si>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</si>
  <si>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</si>
  <si>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</si>
  <si>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</si>
  <si>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</si>
  <si>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</si>
  <si>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</si>
  <si>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</si>
  <si>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</si>
  <si>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</si>
  <si>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</si>
  <si>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</si>
  <si>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</si>
  <si>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</si>
  <si>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</si>
  <si>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</si>
  <si>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</si>
  <si>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</si>
  <si>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</si>
  <si>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</si>
  <si>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</si>
  <si>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</si>
  <si>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</si>
  <si>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</si>
  <si>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</si>
  <si>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</si>
  <si>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</si>
  <si>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</si>
  <si>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</si>
  <si>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</si>
  <si>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</si>
  <si>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</si>
  <si>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</si>
  <si>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</si>
  <si>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</si>
  <si>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</si>
  <si>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</si>
  <si>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</si>
  <si>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</si>
  <si>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</si>
  <si>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</si>
  <si>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</si>
  <si>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</si>
  <si>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</si>
  <si>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</si>
  <si>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</si>
  <si>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</si>
  <si>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</si>
  <si>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</si>
  <si>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</si>
  <si>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</si>
  <si>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</si>
  <si>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</si>
  <si>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</si>
  <si>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</si>
  <si>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</si>
  <si>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</si>
  <si>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</si>
  <si>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</si>
  <si>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</si>
  <si>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</si>
  <si>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</si>
  <si>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</si>
  <si>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</si>
  <si>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</si>
  <si>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</si>
  <si>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</si>
  <si>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</si>
  <si>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</si>
  <si>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</si>
  <si>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</si>
  <si>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</si>
  <si>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</si>
  <si>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</si>
  <si>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</si>
  <si>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</si>
  <si>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</si>
  <si>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</si>
  <si>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</si>
  <si>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</si>
  <si>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</si>
  <si>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</si>
  <si>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</si>
  <si>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</si>
  <si>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</si>
  <si>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</si>
  <si>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</si>
  <si>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</si>
  <si>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</si>
  <si>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</si>
  <si>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</si>
  <si>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</si>
  <si>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</si>
  <si>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</si>
  <si>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</si>
  <si>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</si>
  <si>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</si>
  <si>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</si>
  <si>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</si>
  <si>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</si>
  <si>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</si>
  <si>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</si>
  <si>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</si>
  <si>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</si>
  <si>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</si>
  <si>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</si>
  <si>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</si>
  <si>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</si>
  <si>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</si>
  <si>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</si>
  <si>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</si>
  <si>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</si>
  <si>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</si>
  <si>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</si>
  <si>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</si>
  <si>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</si>
  <si>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</si>
  <si>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</si>
  <si>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</si>
  <si>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</si>
  <si>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</si>
  <si>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</si>
  <si>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</si>
  <si>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</si>
  <si>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</si>
  <si>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</si>
  <si>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</si>
  <si>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</si>
  <si>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</si>
  <si>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</si>
  <si>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</si>
  <si>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</si>
  <si>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</si>
  <si>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</si>
  <si>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</si>
  <si>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</si>
  <si>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</si>
  <si>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</si>
  <si>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</si>
  <si>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</si>
  <si>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</si>
  <si>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</si>
  <si>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</si>
  <si>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</si>
  <si>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</si>
  <si>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</si>
  <si>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</si>
  <si>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</si>
  <si>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</si>
  <si>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</si>
  <si>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</si>
  <si>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</si>
  <si>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</si>
  <si>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</si>
  <si>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</si>
  <si>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</si>
  <si>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</si>
  <si>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</si>
  <si>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</si>
  <si>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</si>
  <si>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</si>
  <si>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</si>
  <si>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</si>
  <si>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</si>
  <si>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</si>
  <si>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</si>
  <si>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</si>
  <si>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</si>
  <si>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</si>
  <si>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</si>
  <si>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</si>
  <si>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</si>
  <si>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</si>
  <si>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</si>
  <si>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</si>
  <si>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</si>
  <si>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</si>
  <si>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</si>
  <si>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</si>
  <si>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</si>
  <si>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</si>
  <si>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</si>
  <si>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</si>
  <si>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</si>
  <si>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</si>
  <si>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</si>
  <si>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</si>
  <si>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</si>
  <si>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</si>
  <si>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</si>
  <si>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</si>
  <si>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</si>
  <si>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</si>
  <si>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</si>
  <si>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</si>
  <si>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</si>
  <si>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</si>
  <si>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</si>
  <si>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</si>
  <si>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</si>
  <si>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</si>
  <si>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</si>
  <si>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</si>
  <si>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</si>
  <si>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</si>
  <si>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</si>
  <si>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</si>
  <si>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</si>
  <si>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</si>
  <si>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</si>
  <si>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</si>
  <si>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</si>
  <si>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</si>
  <si>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</si>
  <si>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</si>
  <si>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</si>
  <si>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</si>
  <si>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</si>
  <si>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</si>
  <si>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</si>
  <si>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</si>
  <si>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</si>
  <si>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</si>
  <si>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</si>
  <si>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</si>
  <si>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</si>
  <si>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</si>
  <si>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</si>
  <si>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</si>
  <si>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</si>
  <si>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</si>
  <si>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</si>
  <si>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</si>
  <si>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</si>
  <si>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</si>
  <si>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</si>
  <si>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</si>
  <si>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</si>
  <si>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</si>
  <si>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</si>
  <si>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</si>
  <si>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</si>
  <si>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</si>
  <si>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</si>
  <si>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</si>
  <si>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</si>
  <si>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</si>
  <si>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</si>
  <si>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</si>
  <si>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</si>
  <si>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</si>
  <si>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</si>
  <si>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</si>
  <si>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</si>
  <si>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</si>
  <si>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</si>
  <si>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</si>
  <si>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</si>
  <si>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</si>
  <si>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</si>
  <si>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</si>
  <si>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</si>
  <si>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</si>
  <si>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</si>
  <si>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</si>
  <si>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</si>
  <si>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</si>
  <si>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</si>
  <si>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</si>
  <si>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</si>
  <si>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</si>
  <si>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</si>
  <si>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</si>
  <si>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</si>
  <si>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</si>
  <si>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</si>
  <si>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</si>
  <si>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</si>
  <si>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</si>
  <si>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</si>
  <si>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</si>
  <si>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</si>
  <si>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</si>
  <si>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</si>
  <si>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</si>
  <si>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</si>
  <si>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</si>
  <si>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</si>
  <si>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</si>
  <si>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</si>
  <si>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</si>
  <si>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</si>
  <si>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</si>
  <si>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</si>
  <si>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</si>
  <si>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</si>
  <si>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</si>
  <si>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</si>
  <si>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</si>
  <si>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</si>
  <si>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</si>
  <si>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</si>
  <si>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</si>
  <si>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</si>
  <si>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</si>
  <si>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</si>
  <si>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</si>
  <si>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</si>
  <si>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</si>
  <si>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</si>
  <si>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</si>
  <si>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</si>
  <si>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</si>
  <si>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</si>
  <si>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</si>
  <si>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</si>
  <si>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</si>
  <si>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</si>
  <si>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</si>
  <si>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</si>
  <si>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</si>
  <si>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</si>
  <si>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</si>
  <si>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</si>
  <si>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</si>
  <si>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</si>
  <si>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</si>
  <si>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</si>
  <si>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</si>
  <si>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</si>
  <si>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</si>
  <si>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</si>
  <si>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</si>
  <si>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</si>
  <si>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</si>
  <si>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</si>
  <si>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</si>
  <si>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</si>
  <si>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</si>
  <si>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</si>
  <si>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</si>
  <si>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</si>
  <si>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</si>
  <si>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</si>
  <si>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</si>
  <si>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</si>
  <si>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</si>
  <si>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</si>
  <si>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</si>
  <si>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</si>
  <si>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</si>
  <si>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</si>
  <si>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</si>
  <si>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</si>
  <si>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</si>
  <si>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</si>
  <si>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</si>
  <si>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</si>
  <si>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</si>
  <si>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</si>
  <si>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</si>
  <si>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</si>
  <si>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</si>
  <si>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</si>
  <si>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</si>
  <si>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</si>
  <si>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</si>
  <si>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</si>
  <si>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</si>
  <si>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</si>
  <si>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</si>
  <si>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</si>
  <si>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</si>
  <si>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</si>
  <si>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</si>
  <si>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</si>
  <si>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</si>
  <si>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</si>
  <si>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</si>
  <si>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</si>
  <si>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</si>
  <si>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</si>
  <si>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</si>
  <si>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</si>
  <si>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</si>
  <si>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</si>
  <si>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</si>
  <si>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</si>
  <si>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</si>
  <si>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</si>
  <si>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</si>
  <si>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</si>
  <si>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</si>
  <si>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</si>
  <si>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</si>
  <si>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</si>
  <si>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</si>
  <si>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</si>
  <si>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</si>
  <si>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</si>
  <si>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</si>
  <si>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</si>
  <si>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</si>
  <si>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</si>
  <si>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</si>
  <si>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</si>
  <si>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</si>
  <si>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</si>
  <si>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</si>
  <si>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</si>
  <si>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</si>
  <si>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</si>
  <si>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</si>
  <si>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</si>
  <si>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</si>
  <si>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</si>
  <si>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</si>
  <si>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</si>
  <si>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</si>
  <si>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</si>
  <si>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</si>
  <si>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</si>
  <si>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</si>
  <si>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</si>
  <si>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</si>
  <si>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</si>
  <si>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</si>
  <si>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</si>
  <si>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</si>
  <si>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</si>
  <si>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</si>
  <si>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</si>
  <si>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</si>
  <si>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</si>
  <si>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</si>
  <si>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</si>
  <si>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</si>
  <si>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</si>
  <si>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</si>
  <si>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</si>
  <si>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</si>
  <si>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</si>
  <si>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</si>
  <si>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</si>
  <si>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</si>
  <si>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</si>
  <si>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</si>
  <si>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</si>
  <si>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</si>
  <si>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</si>
  <si>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</si>
  <si>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</si>
  <si>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</si>
  <si>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</si>
  <si>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</si>
  <si>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</si>
  <si>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</si>
  <si>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</si>
  <si>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</si>
  <si>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</si>
  <si>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</si>
  <si>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</si>
  <si>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</si>
  <si>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</si>
  <si>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</si>
  <si>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</si>
  <si>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</si>
  <si>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</si>
  <si>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</si>
  <si>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</si>
  <si>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</si>
  <si>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</si>
  <si>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</si>
  <si>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</si>
  <si>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</si>
  <si>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</si>
  <si>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</si>
  <si>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</si>
  <si>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</si>
  <si>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</si>
  <si>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</si>
  <si>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</si>
  <si>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</si>
  <si>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</si>
  <si>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</si>
  <si>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</si>
  <si>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</si>
  <si>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</si>
  <si>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</si>
  <si>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</si>
  <si>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</si>
  <si>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</si>
  <si>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</si>
  <si>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</si>
  <si>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</si>
  <si>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</si>
  <si>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</si>
  <si>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</si>
  <si>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</si>
  <si>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</si>
  <si>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</si>
  <si>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</si>
  <si>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</si>
  <si>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</si>
  <si>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</si>
  <si>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</si>
  <si>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</si>
  <si>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</si>
  <si>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</si>
  <si>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</si>
  <si>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</si>
  <si>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</si>
  <si>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</si>
  <si>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</si>
  <si>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</si>
  <si>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</si>
  <si>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</si>
  <si>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</si>
  <si>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</si>
  <si>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</si>
  <si>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</si>
  <si>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</si>
  <si>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</si>
  <si>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</si>
  <si>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</si>
  <si>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</si>
  <si>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</si>
  <si>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</si>
  <si>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</si>
  <si>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</si>
  <si>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</si>
  <si>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</si>
  <si>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</si>
  <si>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</si>
  <si>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</si>
  <si>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</si>
  <si>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</si>
  <si>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</si>
  <si>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</si>
  <si>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</si>
  <si>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</si>
  <si>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</si>
  <si>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</si>
  <si>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</si>
  <si>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</si>
  <si>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</si>
  <si>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</si>
  <si>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</si>
  <si>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</si>
  <si>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</si>
  <si>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</si>
  <si>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</si>
  <si>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</si>
  <si>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</si>
  <si>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</si>
  <si>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</si>
  <si>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</si>
  <si>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</si>
  <si>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</si>
  <si>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</si>
  <si>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</si>
  <si>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</si>
  <si>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</si>
  <si>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</si>
  <si>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</si>
  <si>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</si>
  <si>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</si>
  <si>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</si>
  <si>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</si>
  <si>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</si>
  <si>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</si>
  <si>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</si>
  <si>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</si>
  <si>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</si>
  <si>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</si>
  <si>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</si>
  <si>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</si>
  <si>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</si>
  <si>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</si>
  <si>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</si>
  <si>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</si>
  <si>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</si>
  <si>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</si>
  <si>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</si>
  <si>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</si>
  <si>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</si>
  <si>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</si>
  <si>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</si>
  <si>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</si>
  <si>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</si>
  <si>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</si>
  <si>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</si>
  <si>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</si>
  <si>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</si>
  <si>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</si>
  <si>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</si>
  <si>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</si>
  <si>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</si>
  <si>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</si>
  <si>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</si>
  <si>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</si>
  <si>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</si>
  <si>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</si>
  <si>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</si>
  <si>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</si>
  <si>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</si>
  <si>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</si>
  <si>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</si>
  <si>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</si>
  <si>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</si>
  <si>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</si>
  <si>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</si>
  <si>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</si>
  <si>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</si>
  <si>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</si>
  <si>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</si>
  <si>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</si>
  <si>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</si>
  <si>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</si>
  <si>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</si>
  <si>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</si>
  <si>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</si>
  <si>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</si>
  <si>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</si>
  <si>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</si>
  <si>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</si>
  <si>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</si>
  <si>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</si>
  <si>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</si>
  <si>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</si>
  <si>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</si>
  <si>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</si>
  <si>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</si>
  <si>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</si>
  <si>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</si>
  <si>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</si>
  <si>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</si>
  <si>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</si>
  <si>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</si>
  <si>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</si>
  <si>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</si>
  <si>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</si>
  <si>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</si>
  <si>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</si>
  <si>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</si>
  <si>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</si>
  <si>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</si>
  <si>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</si>
  <si>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</si>
  <si>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</si>
  <si>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</si>
  <si>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</si>
  <si>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</si>
  <si>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</si>
  <si>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</si>
  <si>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</si>
  <si>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</si>
  <si>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</si>
  <si>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</si>
  <si>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</si>
  <si>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</si>
  <si>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</si>
  <si>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</si>
  <si>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</si>
  <si>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</si>
  <si>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</si>
  <si>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</si>
  <si>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</si>
  <si>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</si>
  <si>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</si>
  <si>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</si>
  <si>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</si>
  <si>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</si>
  <si>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</si>
  <si>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</si>
  <si>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</si>
  <si>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</si>
  <si>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</si>
  <si>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</si>
  <si>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</si>
  <si>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</si>
  <si>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</si>
  <si>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</si>
  <si>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</si>
  <si>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</si>
  <si>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</si>
  <si>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</si>
  <si>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</si>
  <si>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</si>
  <si>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</si>
  <si>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</si>
  <si>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</si>
  <si>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</si>
  <si>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</si>
  <si>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</si>
  <si>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</si>
  <si>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</si>
  <si>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</si>
  <si>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</si>
  <si>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</si>
  <si>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</si>
  <si>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</si>
  <si>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</si>
  <si>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</si>
  <si>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</si>
  <si>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</si>
  <si>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</si>
  <si>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</si>
  <si>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</si>
  <si>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</si>
  <si>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</si>
  <si>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</si>
  <si>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</si>
  <si>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</si>
  <si>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</si>
  <si>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</si>
  <si>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</si>
  <si>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</si>
  <si>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</si>
  <si>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</si>
  <si>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</si>
  <si>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</si>
  <si>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</si>
  <si>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</si>
  <si>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</si>
  <si>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</si>
  <si>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</si>
  <si>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</si>
  <si>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</si>
  <si>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</si>
  <si>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</si>
  <si>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</si>
  <si>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</si>
  <si>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</si>
  <si>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</si>
  <si>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</si>
  <si>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</si>
  <si>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</si>
  <si>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</si>
  <si>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</si>
  <si>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</si>
  <si>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</si>
  <si>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</si>
  <si>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</si>
  <si>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</si>
  <si>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</si>
  <si>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</si>
  <si>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</si>
  <si>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</si>
  <si>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</si>
  <si>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</si>
  <si>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</si>
  <si>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</si>
  <si>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</si>
  <si>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</si>
  <si>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</si>
  <si>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</si>
  <si>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</si>
  <si>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</si>
  <si>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</si>
  <si>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</si>
  <si>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</si>
  <si>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</si>
  <si>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</si>
  <si>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</si>
  <si>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</si>
  <si>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</si>
  <si>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</si>
  <si>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</si>
  <si>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</si>
  <si>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</si>
  <si>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</si>
  <si>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</si>
  <si>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</si>
  <si>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</si>
  <si>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</si>
  <si>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</si>
  <si>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</si>
  <si>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</si>
  <si>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</si>
  <si>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</si>
  <si>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</si>
  <si>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</si>
  <si>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</si>
  <si>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</si>
  <si>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</si>
  <si>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</si>
  <si>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</si>
  <si>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</si>
  <si>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</si>
  <si>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</si>
  <si>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</si>
  <si>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</si>
  <si>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</si>
  <si>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</si>
  <si>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</si>
  <si>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</si>
  <si>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</si>
  <si>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</si>
  <si>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</si>
  <si>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</si>
  <si>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</si>
  <si>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</si>
  <si>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</si>
  <si>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</si>
  <si>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</si>
  <si>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</si>
  <si>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</si>
  <si>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</si>
  <si>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</si>
  <si>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</si>
  <si>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</si>
  <si>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</si>
  <si>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</si>
  <si>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</si>
  <si>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</si>
  <si>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</si>
  <si>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</si>
  <si>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</si>
  <si>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</si>
  <si>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</si>
  <si>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</si>
  <si>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</si>
  <si>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</si>
  <si>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</si>
  <si>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</si>
  <si>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</si>
  <si>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</si>
  <si>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</si>
  <si>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</si>
  <si>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</si>
  <si>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</si>
  <si>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</si>
  <si>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</si>
  <si>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</si>
  <si>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</si>
  <si>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</si>
  <si>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</si>
  <si>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</si>
  <si>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</si>
  <si>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</si>
  <si>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</si>
  <si>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</si>
  <si>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</si>
  <si>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</si>
  <si>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</si>
  <si>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</si>
  <si>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</si>
  <si>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</si>
  <si>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</si>
  <si>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</si>
  <si>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</si>
  <si>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</si>
  <si>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</si>
  <si>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</si>
  <si>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</si>
  <si>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</si>
  <si>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</si>
  <si>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</si>
  <si>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</si>
  <si>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</si>
  <si>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</si>
  <si>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</si>
  <si>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</si>
  <si>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</si>
  <si>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</si>
  <si>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</si>
  <si>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</si>
  <si>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</si>
  <si>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</si>
  <si>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</si>
  <si>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</si>
  <si>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</si>
  <si>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</si>
  <si>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</si>
  <si>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</si>
  <si>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</si>
  <si>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</si>
  <si>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</si>
  <si>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</si>
  <si>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</si>
  <si>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</si>
  <si>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</si>
  <si>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</si>
  <si>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</si>
  <si>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</si>
  <si>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</si>
  <si>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</si>
  <si>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</si>
  <si>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</si>
  <si>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</si>
  <si>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</si>
  <si>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</si>
  <si>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</si>
  <si>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</si>
  <si>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</si>
  <si>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</si>
  <si>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</si>
  <si>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</si>
  <si>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</si>
  <si>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</si>
  <si>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</si>
  <si>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</si>
  <si>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</si>
  <si>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</si>
  <si>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</si>
  <si>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</si>
  <si>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</si>
  <si>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</si>
  <si>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</si>
  <si>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</si>
  <si>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</si>
  <si>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</si>
  <si>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</si>
  <si>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</si>
  <si>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</si>
  <si>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</si>
  <si>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</si>
  <si>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</si>
  <si>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</si>
  <si>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</si>
  <si>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</si>
  <si>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</si>
  <si>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</si>
  <si>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</si>
  <si>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</si>
  <si>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</si>
  <si>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</si>
  <si>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</si>
  <si>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</si>
  <si>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</si>
  <si>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</si>
  <si>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</si>
  <si>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</si>
  <si>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</si>
  <si>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</si>
  <si>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</si>
  <si>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</si>
  <si>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</si>
  <si>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</si>
  <si>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</si>
  <si>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</si>
  <si>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</si>
  <si>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</si>
  <si>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</si>
  <si>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</si>
  <si>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</si>
  <si>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</si>
  <si>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</si>
  <si>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</si>
  <si>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</si>
  <si>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</si>
  <si>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</si>
  <si>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</si>
  <si>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</si>
  <si>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</si>
  <si>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</si>
  <si>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</si>
  <si>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</si>
  <si>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</si>
  <si>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</si>
  <si>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</si>
  <si>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</si>
  <si>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</si>
  <si>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</si>
  <si>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</si>
  <si>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</si>
  <si>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</si>
  <si>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</si>
  <si>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</si>
  <si>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</si>
  <si>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</si>
  <si>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</si>
  <si>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</si>
  <si>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</si>
  <si>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</si>
  <si>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</si>
  <si>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</si>
  <si>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</si>
  <si>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</si>
  <si>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</si>
  <si>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</si>
  <si>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</si>
  <si>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</si>
  <si>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</si>
  <si>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</si>
  <si>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</si>
  <si>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</si>
  <si>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</si>
  <si>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</si>
  <si>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</si>
  <si>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</si>
  <si>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</si>
  <si>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</si>
  <si>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</si>
  <si>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</si>
  <si>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</si>
  <si>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</si>
  <si>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</si>
  <si>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</si>
  <si>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</si>
  <si>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</si>
  <si>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</si>
  <si>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</si>
  <si>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</si>
  <si>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</si>
  <si>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</si>
  <si>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</si>
  <si>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</si>
  <si>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</si>
  <si>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</si>
  <si>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</si>
  <si>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</si>
  <si>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</si>
  <si>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</si>
  <si>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</si>
  <si>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</si>
  <si>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</si>
  <si>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</si>
  <si>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</si>
  <si>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</si>
  <si>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</si>
  <si>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</si>
  <si>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</si>
  <si>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</si>
  <si>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</si>
  <si>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</si>
  <si>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</si>
  <si>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</si>
  <si>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</si>
  <si>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</si>
  <si>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</si>
  <si>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</si>
  <si>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</si>
  <si>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</si>
  <si>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</si>
  <si>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</si>
  <si>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</si>
  <si>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</si>
  <si>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</si>
  <si>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</si>
  <si>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</si>
  <si>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</si>
  <si>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</si>
  <si>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</si>
  <si>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</si>
  <si>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</si>
  <si>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</si>
  <si>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</si>
  <si>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</si>
  <si>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</si>
  <si>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</si>
  <si>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</si>
  <si>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</si>
  <si>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</si>
  <si>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</si>
  <si>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</si>
  <si>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</si>
  <si>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</si>
  <si>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</si>
  <si>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</si>
  <si>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</si>
  <si>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</si>
  <si>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</si>
  <si>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</si>
  <si>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</si>
  <si>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</si>
  <si>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</si>
  <si>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</si>
  <si>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</si>
  <si>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</si>
  <si>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</si>
  <si>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</si>
  <si>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</si>
  <si>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</si>
  <si>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</si>
  <si>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</si>
  <si>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</si>
  <si>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</si>
  <si>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</si>
  <si>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</si>
  <si>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</si>
  <si>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</si>
  <si>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</si>
  <si>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</si>
  <si>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</si>
  <si>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</si>
  <si>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</si>
  <si>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</si>
  <si>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</si>
  <si>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</si>
  <si>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</si>
  <si>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</si>
  <si>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</si>
  <si>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</si>
  <si>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</si>
  <si>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</si>
  <si>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</si>
  <si>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</si>
  <si>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</si>
  <si>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</si>
  <si>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</si>
  <si>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</si>
  <si>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</si>
  <si>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</si>
  <si>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</si>
  <si>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</si>
  <si>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</si>
  <si>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</si>
  <si>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</si>
  <si>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</si>
  <si>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</si>
  <si>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</si>
  <si>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</si>
  <si>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</si>
  <si>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</si>
  <si>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</si>
  <si>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</si>
  <si>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</si>
  <si>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</si>
  <si>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</si>
  <si>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</si>
  <si>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</si>
  <si>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</si>
  <si>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</si>
  <si>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</si>
  <si>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</si>
  <si>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</si>
  <si>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</si>
  <si>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</si>
  <si>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</si>
  <si>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</si>
  <si>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</si>
  <si>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</si>
  <si>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</si>
  <si>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</si>
  <si>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</si>
  <si>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</si>
  <si>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</si>
  <si>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</si>
  <si>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</si>
  <si>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</si>
  <si>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</si>
  <si>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</si>
  <si>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</si>
  <si>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</si>
  <si>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</si>
  <si>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</si>
  <si>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</si>
  <si>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</si>
  <si>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</si>
  <si>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</si>
  <si>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</si>
  <si>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</si>
  <si>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</si>
  <si>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</si>
  <si>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</si>
  <si>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</si>
  <si>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</si>
  <si>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</si>
  <si>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</si>
  <si>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</si>
  <si>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</si>
  <si>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</si>
  <si>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</si>
  <si>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</si>
  <si>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</si>
  <si>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</si>
  <si>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</si>
  <si>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</si>
  <si>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</si>
  <si>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</si>
  <si>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</si>
  <si>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</si>
  <si>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</si>
  <si>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</si>
  <si>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</si>
  <si>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</si>
  <si>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</si>
  <si>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</si>
  <si>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</si>
  <si>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</si>
  <si>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</si>
  <si>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</si>
  <si>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</si>
  <si>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</si>
  <si>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</si>
  <si>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</si>
  <si>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</si>
  <si>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</si>
  <si>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</si>
  <si>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</si>
  <si>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</si>
  <si>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</si>
  <si>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</si>
  <si>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</si>
  <si>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</si>
  <si>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</si>
  <si>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</si>
  <si>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</si>
  <si>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</si>
  <si>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</si>
  <si>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</si>
  <si>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</si>
  <si>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</si>
  <si>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</si>
  <si>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</si>
  <si>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</si>
  <si>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</si>
  <si>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</si>
  <si>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</si>
  <si>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</si>
  <si>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</si>
  <si>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</si>
  <si>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</si>
  <si>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</si>
  <si>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</si>
  <si>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</si>
  <si>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</si>
  <si>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</si>
  <si>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</si>
  <si>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</si>
  <si>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</si>
  <si>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</si>
  <si>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</si>
  <si>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</si>
  <si>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</si>
  <si>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</si>
  <si>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</si>
  <si>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</si>
  <si>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</si>
  <si>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</si>
  <si>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</si>
  <si>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</si>
  <si>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</si>
  <si>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</si>
  <si>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</si>
  <si>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</si>
  <si>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</si>
  <si>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</si>
  <si>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</si>
  <si>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</si>
  <si>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</si>
  <si>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</si>
  <si>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</si>
  <si>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</si>
  <si>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</si>
  <si>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</si>
  <si>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</si>
  <si>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</si>
  <si>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</si>
  <si>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</si>
  <si>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</si>
  <si>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</si>
  <si>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</si>
  <si>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</si>
  <si>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</si>
  <si>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</si>
  <si>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</si>
  <si>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</si>
  <si>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</si>
  <si>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</si>
  <si>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</si>
  <si>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</si>
  <si>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</si>
  <si>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</si>
  <si>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</si>
  <si>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</si>
  <si>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</si>
  <si>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</si>
  <si>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</si>
  <si>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</si>
  <si>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</si>
  <si>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</si>
  <si>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</si>
  <si>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</si>
  <si>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</si>
  <si>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</si>
  <si>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</si>
  <si>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</si>
  <si>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</si>
  <si>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</si>
  <si>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</si>
  <si>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</si>
  <si>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</si>
  <si>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</si>
  <si>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</si>
  <si>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</si>
  <si>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</si>
  <si>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</si>
  <si>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</si>
  <si>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</si>
  <si>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</si>
  <si>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</si>
  <si>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</si>
  <si>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</si>
  <si>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</si>
  <si>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</si>
  <si>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</si>
  <si>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</si>
  <si>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</si>
  <si>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</si>
  <si>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</si>
  <si>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</si>
  <si>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</si>
  <si>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</si>
  <si>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</si>
  <si>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</si>
  <si>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</si>
  <si>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</si>
  <si>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</si>
  <si>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</si>
  <si>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</si>
  <si>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</si>
  <si>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</si>
  <si>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</si>
  <si>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</si>
  <si>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</si>
  <si>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</si>
  <si>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</si>
  <si>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</si>
  <si>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</si>
  <si>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</si>
  <si>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</si>
  <si>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</si>
  <si>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</si>
  <si>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</si>
  <si>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</si>
  <si>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</si>
  <si>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</si>
  <si>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</si>
  <si>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</si>
  <si>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</si>
  <si>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</si>
  <si>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</si>
  <si>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</si>
  <si>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</si>
  <si>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</si>
  <si>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</si>
  <si>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</si>
  <si>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</si>
  <si>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</si>
  <si>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</si>
  <si>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</si>
  <si>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</si>
  <si>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</si>
  <si>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</si>
  <si>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</si>
  <si>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</si>
  <si>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</si>
  <si>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</si>
  <si>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</si>
  <si>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</si>
  <si>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</si>
  <si>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</si>
  <si>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</si>
  <si>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</si>
  <si>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</si>
  <si>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</si>
  <si>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</si>
  <si>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</si>
  <si>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</si>
  <si>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</si>
  <si>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</si>
  <si>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</si>
  <si>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</si>
  <si>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</si>
  <si>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</si>
  <si>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</si>
  <si>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</si>
  <si>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</si>
  <si>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</si>
  <si>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</si>
  <si>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</si>
  <si>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</si>
  <si>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</si>
  <si>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</si>
  <si>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</si>
  <si>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</si>
  <si>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</si>
  <si>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</si>
  <si>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</si>
  <si>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</si>
  <si>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</si>
  <si>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</si>
  <si>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</si>
  <si>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</si>
  <si>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</si>
  <si>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</si>
  <si>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</si>
  <si>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</si>
  <si>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</si>
  <si>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</si>
  <si>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</si>
  <si>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</si>
  <si>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</si>
  <si>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</si>
  <si>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</si>
  <si>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</si>
  <si>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</si>
  <si>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</si>
  <si>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</si>
  <si>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</si>
  <si>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</si>
  <si>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</si>
  <si>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</si>
  <si>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</si>
  <si>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</si>
  <si>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</si>
  <si>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</si>
  <si>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</si>
  <si>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</si>
  <si>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</si>
  <si>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</si>
  <si>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</si>
  <si>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</si>
  <si>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</si>
  <si>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</si>
  <si>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</si>
  <si>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</si>
  <si>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</si>
  <si>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</si>
  <si>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</si>
  <si>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</si>
  <si>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</si>
  <si>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</si>
  <si>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</si>
  <si>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</si>
  <si>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</si>
  <si>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</si>
  <si>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</si>
  <si>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</si>
  <si>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</si>
  <si>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</si>
  <si>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</si>
  <si>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</si>
  <si>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</si>
  <si>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</si>
  <si>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</si>
  <si>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</si>
  <si>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</si>
  <si>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</si>
  <si>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</si>
  <si>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</si>
  <si>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</si>
  <si>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</si>
  <si>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</si>
  <si>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</si>
  <si>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</si>
  <si>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</si>
  <si>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</si>
  <si>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</si>
  <si>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</si>
  <si>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</si>
  <si>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</si>
  <si>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</si>
  <si>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</si>
  <si>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</si>
  <si>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</si>
  <si>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</si>
  <si>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</si>
  <si>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</si>
  <si>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</si>
  <si>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</si>
  <si>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</si>
  <si>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</si>
  <si>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</si>
  <si>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</si>
  <si>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</si>
  <si>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</si>
  <si>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</si>
  <si>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</si>
  <si>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</si>
  <si>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</si>
  <si>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</si>
  <si>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</si>
  <si>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</si>
  <si>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</si>
  <si>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</si>
  <si>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</si>
  <si>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</si>
  <si>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</si>
  <si>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</si>
  <si>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</si>
  <si>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</si>
  <si>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</si>
  <si>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</si>
  <si>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</si>
  <si>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</si>
  <si>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</si>
  <si>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</si>
  <si>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</si>
  <si>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</si>
  <si>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</si>
  <si>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</si>
  <si>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</si>
  <si>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</si>
  <si>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</si>
  <si>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</si>
  <si>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</si>
  <si>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</si>
  <si>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</si>
  <si>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</si>
  <si>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</si>
  <si>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</si>
  <si>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</si>
  <si>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</si>
  <si>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</si>
  <si>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</si>
  <si>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</si>
  <si>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</si>
  <si>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</si>
  <si>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</si>
  <si>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</si>
  <si>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</si>
  <si>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</si>
  <si>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</si>
  <si>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</si>
  <si>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</si>
  <si>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</si>
  <si>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</si>
  <si>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</si>
  <si>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</si>
  <si>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</si>
  <si>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</si>
  <si>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</si>
  <si>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</si>
  <si>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</si>
  <si>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</si>
  <si>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</si>
  <si>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</si>
  <si>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</si>
  <si>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</si>
  <si>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</si>
  <si>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</si>
  <si>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</si>
  <si>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</si>
  <si>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</si>
  <si>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</si>
  <si>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</si>
  <si>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</si>
  <si>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</si>
  <si>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</si>
  <si>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</si>
  <si>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</si>
  <si>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</si>
  <si>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</si>
  <si>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</si>
  <si>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</si>
  <si>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</si>
  <si>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</si>
  <si>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</si>
  <si>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</si>
  <si>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</si>
  <si>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</si>
  <si>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</si>
  <si>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</si>
  <si>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</si>
  <si>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</si>
  <si>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</si>
  <si>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</si>
  <si>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</si>
  <si>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</si>
  <si>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</si>
  <si>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</si>
  <si>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</si>
  <si>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</si>
  <si>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</si>
  <si>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</si>
  <si>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</si>
  <si>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</si>
  <si>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</si>
  <si>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</si>
  <si>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</si>
  <si>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</si>
  <si>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</si>
  <si>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</si>
  <si>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</si>
  <si>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</si>
  <si>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</si>
  <si>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</si>
  <si>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</si>
  <si>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</si>
  <si>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</si>
  <si>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</si>
  <si>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</si>
  <si>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</si>
  <si>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</si>
  <si>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</si>
  <si>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</si>
  <si>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</si>
  <si>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</si>
  <si>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</si>
  <si>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</si>
  <si>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</si>
  <si>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</si>
  <si>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</si>
  <si>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</si>
  <si>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</si>
  <si>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</si>
  <si>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</si>
  <si>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</si>
  <si>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</si>
  <si>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</si>
  <si>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</si>
  <si>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</si>
  <si>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</si>
  <si>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</si>
  <si>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</si>
  <si>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</si>
  <si>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</si>
  <si>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</si>
  <si>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</si>
  <si>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</si>
  <si>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</si>
  <si>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</si>
  <si>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</si>
  <si>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</si>
  <si>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</si>
  <si>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</si>
  <si>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</si>
  <si>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</si>
  <si>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</si>
  <si>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</si>
  <si>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</si>
  <si>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</si>
  <si>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</si>
  <si>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</si>
  <si>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</si>
  <si>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</si>
  <si>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</si>
  <si>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</si>
  <si>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</si>
  <si>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</si>
  <si>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</si>
  <si>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</si>
  <si>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</si>
  <si>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</si>
  <si>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</si>
  <si>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</si>
  <si>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</si>
  <si>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</si>
  <si>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</si>
  <si>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</si>
  <si>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</si>
  <si>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</si>
  <si>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</si>
  <si>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</si>
  <si>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</si>
  <si>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</si>
  <si>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</si>
  <si>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</si>
  <si>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</si>
  <si>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</si>
  <si>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</si>
  <si>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</si>
  <si>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</si>
  <si>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</si>
  <si>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</si>
  <si>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</si>
  <si>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</si>
  <si>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</si>
  <si>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</si>
  <si>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</si>
  <si>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</si>
  <si>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</si>
  <si>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</si>
  <si>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</si>
  <si>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</si>
  <si>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</si>
  <si>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</si>
  <si>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</si>
  <si>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</si>
  <si>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</si>
  <si>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</si>
  <si>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</si>
  <si>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</si>
  <si>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</si>
  <si>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</si>
  <si>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</si>
  <si>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</si>
  <si>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</si>
  <si>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</si>
  <si>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</si>
  <si>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</si>
  <si>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</si>
  <si>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</si>
  <si>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</si>
  <si>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</si>
  <si>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</si>
  <si>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</si>
  <si>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</si>
  <si>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</si>
  <si>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</si>
  <si>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</si>
  <si>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</si>
  <si>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</si>
  <si>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</si>
  <si>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</si>
  <si>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</si>
  <si>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</si>
  <si>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</si>
  <si>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</si>
  <si>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</si>
  <si>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</si>
  <si>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</si>
  <si>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</si>
  <si>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</si>
  <si>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</si>
  <si>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</si>
  <si>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</si>
  <si>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</si>
  <si>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</si>
  <si>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</si>
  <si>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</si>
  <si>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</si>
  <si>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</si>
  <si>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</si>
  <si>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</si>
  <si>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</si>
  <si>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</si>
  <si>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</si>
  <si>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</si>
  <si>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</si>
  <si>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</si>
  <si>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</si>
  <si>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</si>
  <si>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</si>
  <si>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</si>
  <si>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</si>
  <si>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</si>
  <si>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</si>
  <si>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</si>
  <si>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</si>
  <si>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</si>
  <si>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</si>
  <si>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</si>
  <si>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</si>
  <si>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</si>
  <si>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</si>
  <si>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</si>
  <si>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</si>
  <si>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</si>
  <si>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</si>
  <si>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</si>
  <si>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</si>
  <si>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</si>
  <si>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</si>
  <si>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</si>
  <si>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</si>
  <si>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</si>
  <si>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</si>
  <si>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</si>
  <si>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</si>
  <si>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</si>
  <si>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</si>
  <si>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</si>
  <si>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</si>
  <si>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</si>
  <si>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</si>
  <si>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</si>
  <si>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</si>
  <si>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</si>
  <si>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</si>
  <si>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</si>
  <si>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</si>
  <si>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</si>
  <si>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</si>
  <si>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</si>
  <si>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</si>
  <si>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</si>
  <si>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</si>
  <si>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</si>
  <si>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</si>
  <si>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</si>
  <si>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</si>
  <si>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</si>
  <si>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</si>
  <si>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</si>
  <si>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</si>
  <si>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</si>
  <si>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</si>
  <si>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</si>
  <si>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</si>
  <si>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</si>
  <si>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</si>
  <si>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</si>
  <si>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</si>
  <si>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</si>
  <si>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</si>
  <si>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</si>
  <si>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</si>
  <si>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</si>
  <si>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</si>
  <si>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</si>
  <si>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</si>
  <si>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</si>
  <si>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</si>
  <si>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</si>
  <si>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</si>
  <si>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</si>
  <si>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</si>
  <si>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</si>
  <si>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</si>
  <si>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</si>
  <si>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</si>
  <si>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</si>
  <si>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</si>
  <si>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</si>
  <si>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</si>
  <si>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</si>
  <si>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</si>
  <si>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</si>
  <si>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</si>
  <si>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</si>
  <si>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</si>
  <si>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</si>
  <si>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</si>
  <si>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</si>
  <si>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</si>
  <si>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</si>
  <si>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</si>
  <si>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</si>
  <si>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</si>
  <si>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</si>
  <si>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</si>
  <si>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</si>
  <si>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</si>
  <si>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</si>
  <si>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</si>
  <si>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</si>
  <si>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</si>
  <si>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</si>
  <si>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</si>
  <si>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</si>
  <si>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</si>
  <si>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</si>
  <si>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</si>
  <si>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</si>
  <si>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</si>
  <si>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</si>
  <si>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</si>
  <si>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</si>
  <si>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</si>
  <si>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</si>
  <si>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</si>
  <si>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</si>
  <si>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</si>
  <si>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</si>
  <si>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</si>
  <si>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</si>
  <si>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</si>
  <si>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</si>
  <si>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</si>
  <si>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</si>
  <si>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</si>
  <si>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</si>
  <si>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</si>
  <si>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</si>
  <si>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</si>
  <si>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</si>
  <si>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</si>
  <si>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</si>
  <si>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</si>
  <si>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</si>
  <si>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</si>
  <si>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</si>
  <si>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</si>
  <si>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</si>
  <si>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</si>
  <si>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</si>
  <si>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</si>
  <si>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</si>
  <si>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</si>
  <si>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</si>
  <si>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</si>
  <si>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</si>
  <si>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</si>
  <si>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</si>
  <si>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</si>
  <si>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</si>
  <si>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</si>
  <si>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</si>
  <si>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</si>
  <si>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</si>
  <si>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</si>
  <si>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</si>
  <si>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</si>
  <si>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</si>
  <si>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</si>
  <si>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</si>
  <si>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</si>
  <si>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</si>
  <si>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</si>
  <si>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</si>
  <si>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</si>
  <si>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</si>
  <si>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</si>
  <si>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</si>
  <si>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</si>
  <si>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</si>
  <si>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</si>
  <si>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</si>
  <si>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</si>
  <si>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</si>
  <si>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</si>
  <si>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</si>
  <si>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</si>
  <si>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</si>
  <si>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</si>
  <si>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</si>
  <si>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</si>
  <si>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</si>
  <si>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</si>
  <si>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</si>
  <si>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</si>
  <si>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</si>
  <si>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</si>
  <si>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</si>
  <si>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</si>
  <si>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</si>
  <si>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</si>
  <si>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</si>
  <si>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</si>
  <si>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</si>
  <si>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</si>
  <si>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</si>
  <si>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</si>
  <si>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</si>
  <si>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</si>
  <si>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</si>
  <si>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</si>
  <si>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</si>
  <si>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</si>
  <si>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</si>
  <si>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</si>
  <si>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</si>
  <si>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</si>
  <si>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</si>
  <si>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</si>
  <si>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</si>
  <si>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</si>
  <si>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</si>
  <si>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</si>
  <si>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</si>
  <si>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</si>
  <si>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</si>
  <si>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</si>
  <si>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</si>
  <si>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</si>
  <si>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</si>
  <si>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</si>
  <si>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</si>
  <si>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</si>
  <si>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</si>
  <si>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</si>
  <si>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</si>
  <si>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</si>
  <si>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</si>
  <si>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</si>
  <si>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</si>
  <si>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</si>
  <si>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</si>
  <si>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</si>
  <si>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</si>
  <si>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</si>
  <si>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</si>
  <si>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</si>
  <si>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</si>
  <si>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</si>
  <si>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</si>
  <si>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</si>
  <si>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</si>
  <si>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</si>
  <si>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</si>
  <si>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</si>
  <si>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</si>
  <si>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</si>
  <si>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</si>
  <si>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</si>
  <si>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</si>
  <si>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</si>
  <si>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</si>
  <si>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</si>
  <si>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</si>
  <si>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</si>
  <si>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</si>
  <si>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</si>
  <si>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</si>
  <si>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</si>
  <si>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</si>
  <si>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</si>
  <si>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</si>
  <si>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</si>
  <si>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</si>
  <si>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</si>
  <si>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</si>
  <si>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</si>
  <si>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</si>
  <si>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</si>
  <si>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</si>
  <si>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</si>
  <si>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</si>
  <si>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</si>
  <si>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</si>
  <si>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</si>
  <si>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</si>
  <si>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</si>
  <si>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</si>
  <si>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</si>
  <si>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</si>
  <si>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</si>
  <si>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</si>
  <si>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</si>
  <si>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</si>
  <si>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</si>
  <si>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</si>
  <si>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</si>
  <si>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</si>
  <si>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</si>
  <si>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</si>
  <si>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</si>
  <si>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</si>
  <si>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</si>
  <si>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</si>
  <si>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</si>
  <si>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</si>
  <si>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</si>
  <si>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</si>
  <si>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</si>
  <si>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</si>
  <si>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</si>
  <si>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</si>
  <si>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</si>
  <si>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</si>
  <si>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</si>
  <si>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</si>
  <si>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</si>
  <si>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</si>
  <si>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</si>
  <si>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</si>
  <si>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</si>
  <si>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</si>
  <si>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</si>
  <si>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</si>
  <si>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</si>
  <si>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</si>
  <si>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</si>
  <si>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</si>
  <si>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</si>
  <si>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</si>
  <si>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</si>
  <si>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</si>
  <si>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</si>
  <si>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</si>
  <si>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</si>
  <si>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</si>
  <si>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</si>
  <si>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</si>
  <si>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</si>
  <si>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</si>
  <si>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</si>
  <si>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</si>
  <si>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</si>
  <si>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</si>
  <si>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</si>
  <si>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</si>
  <si>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</si>
  <si>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</si>
  <si>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</si>
  <si>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</si>
  <si>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</si>
  <si>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</si>
  <si>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</si>
  <si>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</si>
  <si>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</si>
  <si>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</si>
  <si>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</si>
  <si>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</si>
  <si>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</si>
  <si>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</si>
  <si>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</si>
  <si>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</si>
  <si>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</si>
  <si>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</si>
  <si>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</si>
  <si>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</si>
  <si>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</si>
  <si>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</si>
  <si>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</si>
  <si>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</si>
  <si>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</si>
  <si>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</si>
  <si>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</si>
  <si>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</si>
  <si>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</si>
  <si>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</si>
  <si>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</si>
  <si>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</si>
  <si>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</si>
  <si>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</si>
  <si>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</si>
  <si>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</si>
  <si>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</si>
  <si>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</si>
  <si>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</si>
  <si>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</si>
  <si>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</si>
  <si>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</si>
  <si>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</si>
  <si>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</si>
  <si>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</si>
  <si>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</si>
  <si>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</si>
  <si>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</si>
  <si>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</si>
  <si>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</si>
  <si>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</si>
  <si>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</si>
  <si>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</si>
  <si>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</si>
  <si>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</si>
  <si>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</si>
  <si>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</si>
  <si>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</si>
  <si>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</si>
  <si>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</si>
  <si>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</si>
  <si>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</si>
  <si>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</si>
  <si>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</si>
  <si>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</si>
  <si>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</si>
  <si>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</si>
  <si>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</si>
  <si>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</si>
  <si>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</si>
  <si>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</si>
  <si>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</si>
  <si>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</si>
  <si>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</si>
  <si>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</si>
  <si>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</si>
  <si>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</si>
  <si>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</si>
  <si>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</si>
  <si>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</si>
  <si>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</si>
  <si>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</si>
  <si>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</si>
  <si>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</si>
  <si>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</si>
  <si>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</si>
  <si>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</si>
  <si>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</si>
  <si>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</si>
  <si>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</si>
  <si>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</si>
  <si>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</si>
  <si>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</si>
  <si>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</si>
  <si>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</si>
  <si>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</si>
  <si>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</si>
  <si>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</si>
  <si>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</si>
  <si>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</si>
  <si>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</si>
  <si>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</si>
  <si>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</si>
  <si>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</si>
  <si>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</si>
  <si>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</si>
  <si>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</si>
  <si>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</si>
  <si>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</si>
  <si>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</si>
  <si>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</si>
  <si>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</si>
  <si>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</si>
  <si>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</si>
  <si>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</si>
  <si>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</si>
  <si>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</si>
  <si>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</si>
  <si>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</si>
  <si>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</si>
  <si>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</si>
  <si>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</si>
  <si>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</si>
  <si>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</si>
  <si>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</si>
  <si>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</si>
  <si>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</si>
  <si>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</si>
  <si>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</si>
  <si>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</si>
  <si>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</si>
  <si>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</si>
  <si>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</si>
  <si>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</si>
  <si>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</si>
  <si>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</si>
  <si>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</si>
  <si>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</si>
  <si>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</si>
  <si>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</si>
  <si>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</si>
  <si>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</si>
  <si>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</si>
  <si>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</si>
  <si>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</si>
  <si>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</si>
  <si>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</si>
  <si>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</si>
  <si>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</si>
  <si>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</si>
  <si>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</si>
  <si>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</si>
  <si>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</si>
  <si>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</si>
  <si>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</si>
  <si>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</si>
  <si>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</si>
  <si>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</si>
  <si>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</si>
  <si>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</si>
  <si>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</si>
  <si>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</si>
  <si>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</si>
  <si>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</si>
  <si>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</si>
  <si>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</si>
  <si>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</si>
  <si>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</si>
  <si>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</si>
  <si>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</si>
  <si>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</si>
  <si>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</si>
  <si>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</si>
  <si>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</si>
  <si>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</si>
  <si>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</si>
  <si>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</si>
  <si>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</si>
  <si>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</si>
  <si>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</si>
  <si>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</si>
  <si>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</si>
  <si>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</si>
  <si>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</si>
  <si>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</si>
  <si>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</si>
  <si>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</si>
  <si>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</si>
  <si>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</si>
  <si>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</si>
  <si>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</si>
  <si>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</si>
  <si>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</si>
  <si>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</si>
  <si>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</si>
  <si>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</si>
  <si>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</si>
  <si>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</si>
  <si>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</si>
  <si>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</si>
  <si>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</si>
  <si>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</si>
  <si>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</si>
  <si>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</si>
  <si>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</si>
  <si>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</si>
  <si>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</si>
  <si>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</si>
  <si>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</si>
  <si>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</si>
  <si>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</si>
  <si>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</si>
  <si>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</si>
  <si>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</si>
  <si>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</si>
  <si>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</si>
  <si>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</si>
  <si>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</si>
  <si>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</si>
  <si>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</si>
  <si>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</si>
  <si>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</si>
  <si>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</si>
  <si>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</si>
  <si>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</si>
  <si>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</si>
  <si>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</si>
  <si>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</si>
  <si>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</si>
  <si>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</si>
  <si>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</si>
  <si>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</si>
  <si>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</si>
  <si>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</si>
  <si>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</si>
  <si>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</si>
  <si>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</si>
  <si>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</si>
  <si>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</si>
  <si>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</si>
  <si>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</si>
  <si>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</si>
  <si>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</si>
  <si>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</si>
  <si>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</si>
  <si>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</si>
  <si>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</si>
  <si>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</si>
  <si>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</si>
  <si>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</si>
  <si>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</si>
  <si>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</si>
  <si>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</si>
  <si>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</si>
  <si>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</si>
  <si>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</si>
  <si>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</si>
  <si>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</si>
  <si>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</si>
  <si>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</si>
  <si>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</si>
  <si>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</si>
  <si>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</si>
  <si>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</si>
  <si>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</si>
  <si>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</si>
  <si>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</si>
  <si>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</si>
  <si>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</si>
  <si>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</si>
  <si>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</si>
  <si>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</si>
  <si>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</si>
  <si>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</si>
  <si>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</si>
  <si>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</si>
  <si>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</si>
  <si>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</si>
  <si>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</si>
  <si>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</si>
  <si>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</si>
  <si>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</si>
  <si>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</si>
  <si>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</si>
  <si>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</si>
  <si>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</si>
  <si>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</si>
  <si>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</si>
  <si>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</si>
  <si>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</si>
  <si>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</si>
  <si>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</si>
  <si>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</si>
  <si>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</si>
  <si>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</si>
  <si>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</si>
  <si>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</si>
  <si>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</si>
  <si>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</si>
  <si>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</si>
  <si>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</si>
  <si>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</si>
  <si>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</si>
  <si>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</si>
  <si>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</si>
  <si>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</si>
  <si>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</si>
  <si>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</si>
  <si>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</si>
  <si>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</si>
  <si>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</si>
  <si>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</si>
  <si>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</si>
  <si>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</si>
  <si>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</si>
  <si>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</si>
  <si>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</si>
  <si>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</si>
  <si>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</si>
  <si>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</si>
  <si>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</si>
  <si>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</si>
  <si>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</si>
  <si>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</si>
  <si>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</si>
  <si>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</si>
  <si>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</si>
  <si>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</si>
  <si>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</si>
  <si>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</si>
  <si>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</si>
  <si>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</si>
  <si>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</si>
  <si>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</si>
  <si>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</si>
  <si>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</si>
  <si>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</si>
  <si>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</si>
  <si>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</si>
  <si>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</si>
  <si>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</si>
  <si>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</si>
  <si>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</si>
  <si>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</si>
  <si>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</si>
  <si>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</si>
  <si>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</si>
  <si>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</si>
  <si>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</si>
  <si>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</si>
  <si>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</si>
  <si>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</si>
  <si>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</si>
  <si>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</si>
  <si>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</si>
  <si>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</si>
  <si>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</si>
  <si>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</si>
  <si>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</si>
  <si>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</si>
  <si>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</si>
  <si>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</si>
  <si>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</si>
  <si>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</si>
  <si>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</si>
  <si>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</si>
  <si>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</si>
  <si>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</si>
  <si>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</si>
  <si>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</si>
  <si>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</si>
  <si>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</si>
  <si>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</si>
  <si>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</si>
  <si>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</si>
  <si>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</si>
  <si>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</si>
  <si>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</si>
  <si>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</si>
  <si>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</si>
  <si>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</si>
  <si>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</si>
  <si>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</si>
  <si>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</si>
  <si>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</si>
  <si>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</si>
  <si>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</si>
  <si>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</si>
  <si>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</si>
  <si>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</si>
  <si>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</si>
  <si>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</si>
  <si>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</si>
  <si>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</si>
  <si>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</si>
  <si>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</si>
  <si>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</si>
  <si>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</si>
  <si>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</si>
  <si>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</si>
  <si>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</si>
  <si>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</si>
  <si>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</si>
  <si>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</si>
  <si>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</si>
  <si>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</si>
  <si>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</si>
  <si>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</si>
  <si>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</si>
  <si>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</si>
  <si>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</si>
  <si>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</si>
  <si>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</si>
  <si>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</si>
  <si>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</si>
  <si>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</si>
  <si>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</si>
  <si>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</si>
  <si>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</si>
  <si>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</si>
  <si>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</si>
  <si>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</si>
  <si>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</si>
  <si>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</si>
  <si>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</si>
  <si>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</si>
  <si>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</si>
  <si>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</si>
  <si>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</si>
  <si>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</si>
  <si>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</si>
  <si>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</si>
  <si>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</si>
  <si>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</si>
  <si>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</si>
  <si>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</si>
  <si>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</si>
  <si>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</si>
  <si>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</si>
  <si>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</si>
  <si>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</si>
  <si>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</si>
  <si>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</si>
  <si>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</si>
  <si>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</si>
  <si>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</si>
  <si>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</si>
  <si>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</si>
  <si>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</si>
  <si>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</si>
  <si>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</si>
  <si>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</si>
  <si>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</si>
  <si>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</si>
  <si>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</si>
  <si>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</si>
  <si>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</si>
  <si>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</si>
  <si>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</si>
  <si>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</si>
  <si>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</si>
  <si>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</si>
  <si>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</si>
  <si>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</si>
  <si>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</si>
  <si>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</si>
  <si>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</si>
  <si>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</si>
  <si>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</si>
  <si>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</si>
  <si>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</si>
  <si>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</si>
  <si>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</si>
  <si>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</si>
  <si>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</si>
  <si>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</si>
  <si>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</si>
  <si>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</si>
  <si>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</si>
  <si>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</si>
  <si>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</si>
  <si>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</si>
  <si>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</si>
  <si>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</si>
  <si>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</si>
  <si>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</si>
  <si>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</si>
  <si>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</si>
  <si>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</si>
  <si>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</si>
  <si>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</si>
  <si>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</si>
  <si>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</si>
  <si>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</si>
  <si>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</si>
  <si>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</si>
  <si>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</si>
  <si>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</si>
  <si>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</si>
  <si>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</si>
  <si>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</si>
  <si>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</si>
  <si>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</si>
  <si>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</si>
  <si>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</si>
  <si>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</si>
  <si>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</si>
  <si>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</si>
  <si>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</si>
  <si>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</si>
  <si>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</si>
  <si>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</si>
  <si>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</si>
  <si>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</si>
  <si>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</si>
  <si>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</si>
  <si>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</si>
  <si>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</si>
  <si>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</si>
  <si>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</si>
  <si>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</si>
  <si>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</si>
  <si>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</si>
  <si>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</si>
  <si>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</si>
  <si>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</si>
  <si>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</si>
  <si>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</si>
  <si>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</si>
  <si>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</si>
  <si>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</si>
  <si>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</si>
  <si>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</si>
  <si>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</si>
  <si>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</si>
  <si>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</si>
  <si>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</si>
  <si>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</si>
  <si>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</si>
  <si>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</si>
  <si>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</si>
  <si>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</si>
  <si>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</si>
  <si>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</si>
  <si>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</si>
  <si>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</si>
  <si>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</si>
  <si>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</si>
  <si>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</si>
  <si>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</si>
  <si>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</si>
  <si>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</si>
  <si>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</si>
  <si>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</si>
  <si>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</si>
  <si>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</si>
  <si>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</si>
  <si>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</si>
  <si>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</si>
  <si>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</si>
  <si>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</si>
  <si>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</si>
  <si>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</si>
  <si>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</si>
  <si>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</si>
  <si>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</si>
  <si>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</si>
  <si>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</si>
  <si>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</si>
  <si>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</si>
  <si>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</si>
  <si>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</si>
  <si>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</si>
  <si>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</si>
  <si>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</si>
  <si>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</si>
  <si>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</si>
  <si>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</si>
  <si>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</si>
  <si>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</si>
  <si>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</si>
  <si>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</si>
  <si>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</si>
  <si>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</si>
  <si>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</si>
  <si>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</si>
  <si>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</si>
  <si>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</si>
  <si>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</si>
  <si>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</si>
  <si>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</si>
  <si>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</si>
  <si>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</si>
  <si>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</si>
  <si>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</si>
  <si>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</si>
  <si>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</si>
  <si>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</si>
  <si>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</si>
  <si>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</si>
  <si>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</si>
  <si>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</si>
  <si>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</si>
  <si>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</si>
  <si>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</si>
  <si>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</si>
  <si>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</si>
  <si>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</si>
  <si>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</si>
  <si>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</si>
  <si>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</si>
  <si>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</si>
  <si>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</si>
  <si>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</si>
  <si>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</si>
  <si>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</si>
  <si>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</si>
  <si>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</si>
  <si>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</si>
  <si>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</si>
  <si>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</si>
  <si>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</si>
  <si>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</si>
  <si>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</si>
  <si>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</si>
  <si>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</si>
  <si>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</si>
  <si>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</si>
  <si>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</si>
  <si>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</si>
  <si>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</si>
  <si>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</si>
  <si>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</si>
  <si>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</si>
  <si>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</si>
  <si>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</si>
  <si>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</si>
  <si>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</si>
  <si>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</si>
  <si>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</si>
  <si>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</si>
  <si>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</si>
  <si>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</si>
  <si>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</si>
  <si>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</si>
  <si>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</si>
  <si>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</si>
  <si>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</si>
  <si>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</si>
  <si>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</si>
  <si>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</si>
  <si>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</si>
  <si>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</si>
  <si>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</si>
  <si>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</si>
  <si>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</si>
  <si>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</si>
  <si>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</si>
  <si>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</si>
  <si>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</si>
  <si>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</si>
  <si>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</si>
  <si>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</si>
  <si>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</si>
  <si>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</si>
  <si>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</si>
  <si>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</si>
  <si>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</si>
  <si>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</si>
  <si>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</si>
  <si>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</si>
  <si>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</si>
  <si>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</si>
  <si>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</si>
  <si>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</si>
  <si>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</si>
  <si>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</si>
  <si>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</si>
  <si>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</si>
  <si>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</si>
  <si>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</si>
  <si>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</si>
  <si>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</si>
  <si>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</si>
  <si>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</si>
  <si>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</si>
  <si>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</si>
  <si>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</si>
  <si>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</si>
  <si>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</si>
  <si>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</si>
  <si>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</si>
  <si>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</si>
  <si>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</si>
  <si>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</si>
  <si>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</si>
  <si>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</si>
  <si>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</si>
  <si>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</si>
  <si>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</si>
  <si>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</si>
  <si>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</si>
  <si>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</si>
  <si>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</si>
  <si>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</si>
  <si>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</si>
  <si>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</si>
  <si>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</si>
  <si>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</si>
  <si>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</si>
  <si>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</si>
  <si>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</si>
  <si>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</si>
  <si>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</si>
  <si>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</si>
  <si>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</si>
  <si>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</si>
  <si>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</si>
  <si>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</si>
  <si>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</si>
  <si>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</si>
  <si>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</si>
  <si>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</si>
  <si>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</si>
  <si>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</si>
  <si>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</si>
  <si>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</si>
  <si>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</si>
  <si>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</si>
  <si>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</si>
  <si>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</si>
  <si>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</si>
  <si>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</si>
  <si>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</si>
  <si>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</si>
  <si>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</si>
  <si>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</si>
  <si>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</si>
  <si>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</si>
  <si>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</si>
  <si>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</si>
  <si>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</si>
  <si>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</si>
  <si>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</si>
  <si>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</si>
  <si>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</si>
  <si>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</si>
  <si>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</si>
  <si>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</si>
  <si>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</si>
  <si>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</si>
  <si>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</si>
  <si>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</si>
  <si>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</si>
  <si>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</si>
  <si>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</si>
  <si>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</si>
  <si>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</si>
  <si>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</si>
  <si>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</si>
  <si>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</si>
  <si>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</si>
  <si>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</si>
  <si>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</si>
  <si>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</si>
  <si>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</si>
  <si>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</si>
  <si>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</si>
  <si>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</si>
  <si>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</si>
  <si>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</si>
  <si>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</si>
  <si>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</si>
  <si>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</si>
  <si>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</si>
  <si>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</si>
  <si>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</si>
  <si>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</si>
  <si>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</si>
  <si>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</si>
  <si>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</si>
  <si>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</si>
  <si>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</si>
  <si>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</si>
  <si>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</si>
  <si>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</si>
  <si>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</si>
  <si>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</si>
  <si>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</si>
  <si>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</si>
  <si>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</si>
  <si>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</si>
  <si>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</si>
  <si>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</si>
  <si>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</si>
  <si>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</si>
  <si>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</si>
  <si>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</si>
  <si>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</si>
  <si>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</si>
  <si>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</si>
  <si>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</si>
  <si>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</si>
  <si>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</si>
  <si>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</si>
  <si>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</si>
  <si>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</si>
  <si>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</si>
  <si>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</si>
  <si>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</si>
  <si>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</si>
  <si>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</si>
  <si>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</si>
  <si>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</si>
  <si>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</si>
  <si>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</si>
  <si>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</si>
  <si>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</si>
  <si>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</si>
  <si>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</si>
  <si>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</si>
  <si>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</si>
  <si>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</si>
  <si>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</si>
  <si>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</si>
  <si>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</si>
  <si>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</si>
  <si>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</si>
  <si>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</si>
  <si>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</si>
  <si>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</si>
  <si>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</si>
  <si>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</si>
  <si>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</si>
  <si>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</si>
  <si>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</si>
  <si>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</si>
  <si>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</si>
  <si>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</si>
  <si>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</si>
  <si>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</si>
  <si>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</si>
  <si>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</si>
  <si>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</si>
  <si>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</si>
  <si>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</si>
  <si>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</si>
  <si>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</si>
  <si>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</si>
  <si>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</si>
  <si>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</si>
  <si>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</si>
  <si>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</si>
  <si>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</si>
  <si>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</si>
  <si>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</si>
  <si>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</si>
  <si>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</si>
  <si>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</si>
  <si>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</si>
  <si>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</si>
  <si>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</si>
  <si>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</si>
  <si>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</si>
  <si>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</si>
  <si>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</si>
  <si>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</si>
  <si>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</si>
  <si>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</si>
  <si>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</si>
  <si>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</si>
  <si>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</si>
  <si>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</si>
  <si>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</si>
  <si>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</si>
  <si>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</si>
  <si>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</si>
  <si>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</si>
  <si>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</si>
  <si>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</si>
  <si>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</si>
  <si>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</si>
  <si>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</si>
  <si>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</si>
  <si>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</si>
  <si>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</si>
  <si>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</si>
  <si>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</si>
  <si>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</si>
  <si>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</si>
  <si>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</si>
  <si>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</si>
  <si>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</si>
  <si>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</si>
  <si>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</si>
  <si>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</si>
  <si>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</si>
  <si>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</si>
  <si>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</si>
  <si>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</si>
  <si>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</si>
  <si>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</si>
  <si>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</si>
  <si>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</si>
  <si>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</si>
  <si>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</si>
  <si>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</si>
  <si>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</si>
  <si>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</si>
  <si>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</si>
  <si>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</si>
  <si>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</si>
  <si>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</si>
  <si>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</si>
  <si>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</si>
  <si>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</si>
  <si>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</si>
  <si>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</si>
  <si>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</si>
  <si>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</si>
  <si>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</si>
  <si>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</si>
  <si>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</si>
  <si>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</si>
  <si>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</si>
  <si>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</si>
  <si>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</si>
  <si>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</si>
  <si>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</si>
  <si>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</si>
  <si>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</si>
  <si>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</si>
  <si>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</si>
  <si>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</si>
  <si>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</si>
  <si>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</si>
  <si>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</si>
  <si>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</si>
  <si>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</si>
  <si>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</si>
  <si>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</si>
  <si>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</si>
  <si>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</si>
  <si>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</si>
  <si>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</si>
  <si>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</si>
  <si>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</si>
  <si>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</si>
  <si>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</si>
  <si>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</si>
  <si>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</si>
  <si>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</si>
  <si>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</si>
  <si>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</si>
  <si>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</si>
  <si>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</si>
  <si>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</si>
  <si>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</si>
  <si>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</si>
  <si>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</si>
  <si>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</si>
  <si>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</si>
  <si>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</si>
  <si>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</si>
  <si>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</si>
  <si>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</si>
  <si>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</si>
  <si>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</si>
  <si>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</si>
  <si>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</si>
  <si>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</si>
  <si>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</si>
  <si>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</si>
  <si>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</si>
  <si>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</si>
  <si>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</si>
  <si>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</si>
  <si>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</si>
  <si>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</si>
  <si>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</si>
  <si>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</si>
  <si>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</si>
  <si>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</si>
  <si>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</si>
  <si>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</si>
  <si>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</si>
  <si>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</si>
  <si>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</si>
  <si>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</si>
  <si>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</si>
  <si>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</si>
  <si>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</si>
  <si>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</si>
  <si>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</si>
  <si>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</si>
  <si>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</si>
  <si>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</si>
  <si>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</si>
  <si>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</si>
  <si>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</si>
  <si>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</si>
  <si>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</si>
  <si>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</si>
  <si>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</si>
  <si>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</si>
  <si>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</si>
  <si>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</si>
  <si>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</si>
  <si>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</si>
  <si>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</si>
  <si>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</si>
  <si>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</si>
  <si>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</si>
  <si>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</si>
  <si>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</si>
  <si>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</si>
  <si>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</si>
  <si>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</si>
  <si>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</si>
  <si>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</si>
  <si>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</si>
  <si>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</si>
  <si>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</si>
  <si>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</si>
  <si>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</si>
  <si>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</si>
  <si>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</si>
  <si>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</si>
  <si>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</si>
  <si>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</si>
  <si>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</si>
  <si>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</si>
  <si>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</si>
  <si>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</si>
  <si>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</si>
  <si>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</si>
  <si>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</si>
  <si>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</si>
  <si>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</si>
  <si>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</si>
  <si>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</si>
  <si>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</si>
  <si>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</si>
  <si>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</si>
  <si>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</si>
  <si>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</si>
  <si>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</si>
  <si>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</si>
  <si>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</si>
  <si>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</si>
  <si>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</si>
  <si>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</si>
  <si>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</si>
  <si>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</si>
  <si>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</si>
  <si>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</si>
  <si>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</si>
  <si>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</si>
  <si>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</si>
  <si>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</si>
  <si>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</si>
  <si>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</si>
  <si>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</si>
  <si>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</si>
  <si>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</si>
  <si>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</si>
  <si>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</si>
  <si>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</si>
  <si>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</si>
  <si>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</si>
  <si>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</si>
  <si>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</si>
  <si>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</si>
  <si>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</si>
  <si>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</si>
  <si>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</si>
  <si>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</si>
  <si>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</si>
  <si>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</si>
  <si>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</si>
  <si>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</si>
  <si>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</si>
  <si>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</si>
  <si>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</si>
  <si>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</si>
  <si>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</si>
  <si>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</si>
  <si>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</si>
  <si>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</si>
  <si>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</si>
  <si>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</si>
  <si>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</si>
  <si>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</si>
  <si>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</si>
  <si>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</si>
  <si>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</si>
  <si>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</si>
  <si>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</si>
  <si>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</si>
  <si>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</si>
  <si>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</si>
  <si>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</si>
  <si>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</si>
  <si>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</si>
  <si>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</si>
  <si>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</si>
  <si>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</si>
  <si>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</si>
  <si>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</si>
  <si>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</si>
  <si>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</si>
  <si>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</si>
  <si>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</si>
  <si>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</si>
  <si>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</si>
  <si>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</si>
  <si>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</si>
  <si>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</si>
  <si>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</si>
  <si>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</si>
  <si>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</si>
  <si>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</si>
  <si>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</si>
  <si>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</si>
  <si>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</si>
  <si>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</si>
  <si>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</si>
  <si>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</si>
  <si>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</si>
  <si>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</si>
  <si>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</si>
  <si>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</si>
  <si>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</si>
  <si>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</si>
  <si>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</si>
  <si>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</si>
  <si>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</si>
  <si>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</si>
  <si>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</si>
  <si>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</si>
  <si>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</si>
  <si>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</si>
  <si>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</si>
  <si>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</si>
  <si>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</si>
  <si>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</si>
  <si>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</si>
  <si>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</si>
  <si>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</si>
  <si>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</si>
  <si>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</si>
  <si>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</si>
  <si>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</si>
  <si>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</si>
  <si>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</si>
  <si>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</si>
  <si>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</si>
  <si>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</si>
  <si>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</si>
  <si>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</si>
  <si>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</si>
  <si>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</si>
  <si>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</si>
  <si>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</si>
  <si>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</si>
  <si>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</si>
  <si>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</si>
  <si>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</si>
  <si>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</si>
  <si>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</si>
  <si>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</si>
  <si>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</si>
  <si>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</si>
  <si>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</si>
  <si>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</si>
  <si>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</si>
  <si>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</si>
  <si>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</si>
  <si>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</si>
  <si>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</si>
  <si>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</si>
  <si>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</si>
  <si>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</si>
  <si>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</si>
  <si>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</si>
  <si>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</si>
  <si>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</si>
  <si>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</si>
  <si>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</si>
  <si>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</si>
  <si>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</si>
  <si>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</si>
  <si>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</si>
  <si>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</si>
  <si>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</si>
  <si>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</si>
  <si>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</si>
  <si>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</si>
  <si>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</si>
  <si>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</si>
  <si>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</si>
  <si>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</si>
  <si>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</si>
  <si>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</si>
  <si>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</si>
  <si>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</si>
  <si>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</si>
  <si>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</si>
  <si>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</si>
  <si>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</si>
  <si>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</si>
  <si>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</si>
  <si>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</si>
  <si>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</si>
  <si>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</si>
  <si>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</si>
  <si>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</si>
  <si>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</si>
  <si>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</si>
  <si>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</si>
  <si>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</si>
  <si>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</si>
  <si>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</si>
  <si>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</si>
  <si>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</si>
  <si>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</si>
  <si>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</si>
  <si>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</si>
  <si>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</si>
  <si>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</si>
  <si>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</si>
  <si>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</si>
  <si>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</si>
  <si>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</si>
  <si>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</si>
  <si>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</si>
  <si>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</si>
  <si>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</si>
  <si>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</si>
  <si>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</si>
  <si>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</si>
  <si>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</si>
  <si>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</si>
  <si>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</si>
  <si>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</si>
  <si>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</si>
  <si>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</si>
  <si>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</si>
  <si>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</si>
  <si>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</si>
  <si>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</si>
  <si>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</si>
  <si>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</si>
  <si>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</si>
  <si>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</si>
  <si>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</si>
  <si>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</si>
  <si>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</si>
  <si>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</si>
  <si>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</si>
  <si>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</si>
  <si>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</si>
  <si>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</si>
  <si>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</si>
  <si>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</si>
  <si>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</si>
  <si>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</si>
  <si>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</si>
  <si>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</si>
  <si>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</si>
  <si>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</si>
  <si>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</si>
  <si>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</si>
  <si>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</si>
  <si>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</si>
  <si>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</si>
  <si>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</si>
  <si>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</si>
  <si>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</si>
  <si>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</si>
  <si>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</si>
  <si>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</si>
  <si>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</si>
  <si>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</si>
  <si>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</si>
  <si>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</si>
  <si>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</si>
  <si>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</si>
  <si>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</si>
  <si>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</si>
  <si>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</si>
  <si>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</si>
  <si>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</si>
  <si>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</si>
  <si>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</si>
  <si>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</si>
  <si>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</si>
  <si>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</si>
  <si>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</si>
  <si>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</si>
  <si>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</si>
  <si>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</si>
  <si>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</si>
  <si>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</si>
  <si>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</si>
  <si>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</si>
  <si>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</si>
  <si>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</si>
  <si>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</si>
  <si>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</si>
  <si>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</si>
  <si>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</si>
  <si>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</si>
  <si>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</si>
  <si>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</si>
  <si>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</si>
  <si>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</si>
  <si>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</si>
  <si>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</si>
  <si>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</si>
  <si>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</si>
  <si>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</si>
  <si>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</si>
  <si>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</si>
  <si>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</si>
  <si>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</si>
  <si>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</si>
  <si>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</si>
  <si>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</si>
  <si>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</si>
  <si>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</si>
  <si>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</si>
  <si>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</si>
  <si>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</si>
  <si>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</si>
  <si>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</si>
  <si>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</si>
  <si>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</si>
  <si>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</si>
  <si>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</si>
  <si>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</si>
  <si>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</si>
  <si>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</si>
  <si>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</si>
  <si>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</si>
  <si>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</si>
  <si>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</si>
  <si>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</si>
  <si>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</si>
  <si>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</si>
  <si>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</si>
  <si>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</si>
  <si>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</si>
  <si>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</si>
  <si>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</si>
  <si>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</si>
  <si>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</si>
  <si>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</si>
  <si>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</si>
  <si>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</si>
  <si>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</si>
  <si>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</si>
  <si>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</si>
  <si>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</si>
  <si>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</si>
  <si>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</si>
  <si>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</si>
  <si>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</si>
  <si>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</si>
  <si>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</si>
  <si>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</si>
  <si>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</si>
  <si>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</si>
  <si>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</si>
  <si>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</si>
  <si>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</si>
  <si>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</si>
  <si>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</si>
  <si>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</si>
  <si>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</si>
  <si>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</si>
  <si>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</si>
  <si>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</si>
  <si>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</si>
  <si>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</si>
  <si>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</si>
  <si>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</si>
  <si>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</si>
  <si>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</si>
  <si>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</si>
  <si>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</si>
  <si>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</si>
  <si>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</si>
  <si>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</si>
  <si>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</si>
  <si>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</si>
  <si>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</si>
  <si>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</si>
  <si>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</si>
  <si>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</si>
  <si>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</si>
  <si>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</si>
  <si>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</si>
  <si>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</si>
  <si>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</si>
  <si>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</si>
  <si>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</si>
  <si>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</si>
  <si>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</si>
  <si>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</si>
  <si>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</si>
  <si>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</si>
  <si>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</si>
  <si>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</si>
  <si>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</si>
  <si>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</si>
  <si>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</si>
  <si>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</si>
  <si>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</si>
  <si>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</si>
  <si>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</si>
  <si>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</si>
  <si>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</si>
  <si>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</si>
  <si>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</si>
  <si>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</si>
  <si>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</si>
  <si>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</si>
  <si>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</si>
  <si>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</si>
  <si>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</si>
  <si>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</si>
  <si>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</si>
  <si>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</si>
  <si>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</si>
  <si>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</si>
  <si>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</si>
  <si>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</si>
  <si>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</si>
  <si>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</si>
  <si>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</si>
  <si>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</si>
  <si>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</si>
  <si>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</si>
  <si>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</si>
  <si>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</si>
  <si>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</si>
  <si>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</si>
  <si>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</si>
  <si>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</si>
  <si>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</si>
  <si>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</si>
  <si>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</si>
  <si>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</si>
  <si>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</si>
  <si>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</si>
  <si>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</si>
  <si>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</si>
  <si>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</si>
  <si>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</si>
  <si>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</si>
  <si>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</si>
  <si>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</si>
  <si>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</si>
  <si>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</si>
  <si>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</si>
  <si>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</si>
  <si>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</si>
  <si>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</si>
  <si>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</si>
  <si>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</si>
  <si>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</si>
  <si>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</si>
  <si>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</si>
  <si>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</si>
  <si>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</si>
  <si>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</si>
  <si>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</si>
  <si>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</si>
  <si>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</si>
  <si>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</si>
  <si>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</si>
  <si>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</si>
  <si>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</si>
  <si>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</si>
  <si>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</si>
  <si>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</si>
  <si>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</si>
  <si>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</si>
  <si>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</si>
  <si>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</si>
  <si>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</si>
  <si>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</si>
  <si>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</si>
  <si>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</si>
  <si>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</si>
  <si>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</si>
  <si>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</si>
  <si>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</si>
  <si>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</si>
  <si>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</si>
  <si>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</si>
  <si>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</si>
  <si>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</si>
  <si>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</si>
  <si>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</si>
  <si>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</si>
  <si>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</si>
  <si>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</si>
  <si>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</si>
  <si>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</si>
  <si>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</si>
  <si>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</si>
  <si>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</si>
  <si>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</si>
  <si>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</si>
  <si>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</si>
  <si>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</si>
  <si>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</si>
  <si>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</si>
  <si>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</si>
  <si>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</si>
  <si>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</si>
  <si>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</si>
  <si>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</si>
  <si>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</si>
  <si>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</si>
  <si>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</si>
  <si>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</si>
  <si>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</si>
  <si>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</si>
  <si>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</si>
  <si>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</si>
  <si>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</si>
  <si>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</si>
  <si>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</si>
  <si>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</si>
  <si>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</si>
  <si>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</si>
  <si>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</si>
  <si>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</si>
  <si>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</si>
  <si>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</si>
  <si>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</si>
  <si>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</si>
  <si>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</si>
  <si>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</si>
  <si>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</si>
  <si>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</si>
  <si>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</si>
  <si>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</si>
  <si>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</si>
  <si>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</si>
  <si>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</si>
  <si>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</si>
  <si>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</si>
  <si>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</si>
  <si>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</si>
  <si>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</si>
  <si>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</si>
  <si>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</si>
  <si>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</si>
  <si>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</si>
  <si>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</si>
  <si>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</si>
  <si>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</si>
  <si>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</si>
  <si>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</si>
  <si>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</si>
  <si>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</si>
  <si>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</si>
  <si>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</si>
  <si>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</si>
  <si>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</si>
  <si>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</si>
  <si>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</si>
  <si>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</si>
  <si>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</si>
  <si>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</si>
  <si>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</si>
  <si>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</si>
  <si>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</si>
  <si>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</si>
  <si>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</si>
  <si>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</si>
  <si>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</si>
  <si>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</si>
  <si>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</si>
  <si>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</si>
  <si>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</si>
  <si>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</si>
  <si>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</si>
  <si>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</si>
  <si>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</si>
  <si>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</si>
  <si>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</si>
  <si>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</si>
  <si>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</si>
  <si>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</si>
  <si>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</si>
  <si>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</si>
  <si>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</si>
  <si>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</si>
  <si>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</si>
  <si>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</si>
  <si>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</si>
  <si>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</si>
  <si>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</si>
  <si>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</si>
  <si>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</si>
  <si>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</si>
  <si>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</si>
  <si>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</si>
  <si>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</si>
  <si>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</si>
  <si>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</si>
  <si>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</si>
  <si>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</si>
  <si>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</si>
  <si>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</si>
  <si>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</si>
  <si>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</si>
  <si>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</si>
  <si>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</si>
  <si>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</si>
  <si>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</si>
  <si>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</si>
  <si>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</si>
  <si>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</si>
  <si>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</si>
  <si>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</si>
  <si>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</si>
  <si>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</si>
  <si>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</si>
  <si>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</si>
  <si>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</si>
  <si>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</si>
  <si>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</si>
  <si>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</si>
  <si>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</si>
  <si>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</si>
  <si>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</si>
  <si>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</si>
  <si>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</si>
  <si>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</si>
  <si>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</si>
  <si>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</si>
  <si>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</si>
  <si>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</si>
  <si>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</si>
  <si>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</si>
  <si>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</si>
  <si>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</si>
  <si>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</si>
  <si>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</si>
  <si>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</si>
  <si>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</si>
  <si>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</si>
  <si>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</si>
  <si>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</si>
  <si>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</si>
  <si>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</si>
  <si>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</si>
  <si>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</si>
  <si>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</si>
  <si>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</si>
  <si>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</si>
  <si>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</si>
  <si>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</si>
  <si>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</si>
  <si>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</si>
  <si>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</si>
  <si>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</si>
  <si>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</si>
  <si>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</si>
  <si>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</si>
  <si>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</si>
  <si>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</si>
  <si>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</si>
  <si>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</si>
  <si>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</si>
  <si>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</si>
  <si>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</si>
  <si>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</si>
  <si>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</si>
  <si>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</si>
  <si>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</si>
  <si>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</si>
  <si>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</si>
  <si>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</si>
  <si>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</si>
  <si>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</si>
  <si>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</si>
  <si>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</si>
  <si>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</si>
  <si>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</si>
  <si>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</si>
  <si>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</si>
  <si>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</si>
  <si>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</si>
  <si>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</si>
  <si>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</si>
  <si>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</si>
  <si>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</si>
  <si>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</si>
  <si>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</si>
  <si>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</si>
  <si>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</si>
  <si>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</si>
  <si>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</si>
  <si>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</si>
  <si>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</si>
  <si>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</si>
  <si>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</si>
  <si>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</si>
  <si>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</si>
  <si>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</si>
  <si>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</si>
  <si>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</si>
  <si>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</si>
  <si>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</si>
  <si>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</si>
  <si>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</si>
  <si>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</si>
  <si>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</si>
  <si>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</si>
  <si>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</si>
  <si>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</si>
  <si>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</si>
  <si>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</si>
  <si>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</si>
  <si>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</si>
  <si>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</si>
  <si>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</si>
  <si>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</si>
  <si>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</si>
  <si>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</si>
  <si>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</si>
  <si>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</si>
  <si>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</si>
  <si>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</si>
  <si>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</si>
  <si>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</si>
  <si>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</si>
  <si>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</si>
  <si>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</si>
  <si>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</si>
  <si>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</si>
  <si>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</si>
  <si>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</si>
  <si>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</si>
  <si>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</si>
  <si>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</si>
  <si>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</si>
  <si>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</si>
  <si>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</si>
  <si>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</si>
  <si>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</si>
  <si>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</si>
  <si>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</si>
  <si>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</si>
  <si>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</si>
  <si>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</si>
  <si>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</si>
  <si>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</si>
  <si>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</si>
  <si>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</si>
  <si>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</si>
  <si>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</si>
  <si>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</si>
  <si>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</si>
  <si>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</si>
  <si>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</si>
  <si>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</si>
  <si>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</si>
  <si>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</si>
  <si>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</si>
  <si>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</si>
  <si>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</si>
  <si>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</si>
  <si>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</si>
  <si>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</si>
  <si>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</si>
  <si>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</si>
  <si>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</si>
  <si>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</si>
  <si>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</si>
  <si>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</si>
  <si>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</si>
  <si>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</si>
  <si>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</si>
  <si>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</si>
  <si>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</si>
  <si>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</si>
  <si>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</si>
  <si>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</si>
  <si>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</si>
  <si>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</si>
  <si>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</si>
  <si>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</si>
  <si>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</si>
  <si>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</si>
  <si>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</si>
  <si>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</si>
  <si>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</si>
  <si>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</si>
  <si>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</si>
  <si>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</si>
  <si>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</si>
  <si>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</si>
  <si>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</si>
  <si>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</si>
  <si>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</si>
  <si>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</si>
  <si>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</si>
  <si>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</si>
  <si>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</si>
  <si>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</si>
  <si>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</si>
  <si>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</si>
  <si>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</si>
  <si>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</si>
  <si>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</si>
  <si>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</si>
  <si>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</si>
  <si>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</si>
  <si>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</si>
  <si>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</si>
  <si>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</si>
  <si>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</si>
  <si>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</si>
  <si>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</si>
  <si>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</si>
  <si>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</si>
  <si>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</si>
  <si>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</si>
  <si>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</si>
  <si>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</si>
  <si>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</si>
  <si>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</si>
  <si>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</si>
  <si>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</si>
  <si>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</si>
  <si>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</si>
  <si>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</si>
  <si>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</si>
  <si>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</si>
  <si>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</si>
  <si>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</si>
  <si>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</si>
  <si>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</si>
  <si>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</si>
  <si>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</si>
  <si>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</si>
  <si>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</si>
  <si>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</si>
  <si>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</si>
  <si>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</si>
  <si>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</si>
  <si>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</si>
  <si>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</si>
  <si>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</si>
  <si>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</si>
  <si>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</si>
  <si>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</si>
  <si>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</si>
  <si>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</si>
  <si>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</si>
  <si>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</si>
  <si>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</si>
  <si>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</si>
  <si>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</si>
  <si>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</si>
  <si>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</si>
  <si>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</si>
  <si>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</si>
  <si>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</si>
  <si>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</si>
  <si>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</si>
  <si>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</si>
  <si>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</si>
  <si>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</si>
  <si>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</si>
  <si>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</si>
  <si>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</si>
  <si>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</si>
  <si>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</si>
  <si>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</si>
  <si>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</si>
  <si>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</si>
  <si>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</si>
  <si>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</si>
  <si>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</si>
  <si>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</si>
  <si>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</si>
  <si>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</si>
  <si>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</si>
  <si>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</si>
  <si>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</si>
  <si>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</si>
  <si>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</si>
  <si>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</si>
  <si>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</si>
  <si>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</si>
  <si>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</si>
  <si>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</si>
  <si>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</si>
  <si>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</si>
  <si>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</si>
  <si>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</si>
  <si>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</si>
  <si>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</si>
  <si>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</si>
  <si>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</si>
  <si>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</si>
  <si>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</si>
  <si>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</si>
  <si>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</si>
  <si>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</si>
  <si>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</si>
  <si>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</si>
  <si>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</si>
  <si>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</si>
  <si>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</si>
  <si>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</si>
  <si>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</si>
  <si>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</si>
  <si>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</si>
  <si>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</si>
  <si>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</si>
  <si>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</si>
  <si>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</si>
  <si>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</si>
  <si>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</si>
  <si>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</si>
  <si>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</si>
  <si>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</si>
  <si>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</si>
  <si>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</si>
  <si>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</si>
  <si>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</si>
  <si>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</si>
  <si>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</si>
  <si>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</si>
  <si>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</si>
  <si>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</si>
  <si>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</si>
  <si>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</si>
  <si>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</si>
  <si>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</si>
  <si>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</si>
  <si>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</si>
  <si>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</si>
  <si>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</si>
  <si>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</si>
  <si>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</si>
  <si>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</si>
  <si>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</si>
  <si>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</si>
  <si>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</si>
  <si>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</si>
  <si>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</si>
  <si>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</si>
  <si>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</si>
  <si>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</si>
  <si>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</si>
  <si>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</si>
  <si>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</si>
  <si>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</si>
  <si>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</si>
  <si>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</si>
  <si>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</si>
  <si>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</si>
  <si>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</si>
  <si>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</si>
  <si>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</si>
  <si>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</si>
  <si>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</si>
  <si>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</si>
  <si>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</si>
  <si>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</si>
  <si>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</si>
  <si>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</si>
  <si>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</si>
  <si>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</si>
  <si>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</si>
  <si>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</si>
  <si>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</si>
  <si>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</si>
  <si>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</si>
  <si>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</si>
  <si>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</si>
  <si>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</si>
  <si>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</si>
  <si>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</si>
  <si>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</si>
  <si>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</si>
  <si>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</si>
  <si>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</si>
  <si>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</si>
  <si>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</si>
  <si>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</si>
  <si>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</si>
  <si>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</si>
  <si>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</si>
  <si>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</si>
  <si>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</si>
  <si>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</si>
  <si>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</si>
  <si>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</si>
  <si>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</si>
  <si>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</si>
  <si>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</si>
  <si>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</si>
  <si>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</si>
  <si>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</si>
  <si>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</si>
  <si>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</si>
  <si>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</si>
  <si>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</si>
  <si>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</si>
  <si>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</si>
  <si>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</si>
  <si>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</si>
  <si>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</si>
  <si>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</si>
  <si>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</si>
  <si>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</si>
  <si>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</si>
  <si>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</si>
  <si>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</si>
  <si>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</si>
  <si>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</si>
  <si>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</si>
  <si>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</si>
  <si>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</si>
  <si>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</si>
  <si>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</si>
  <si>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</si>
  <si>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</si>
  <si>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</si>
  <si>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</si>
  <si>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</si>
  <si>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</si>
  <si>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</si>
  <si>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</si>
  <si>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</si>
  <si>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</si>
  <si>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</si>
  <si>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</si>
  <si>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</si>
  <si>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</si>
  <si>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</si>
  <si>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</si>
  <si>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</si>
  <si>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</si>
  <si>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</si>
  <si>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</si>
  <si>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</si>
  <si>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</si>
  <si>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</si>
  <si>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</si>
  <si>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</si>
  <si>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</si>
  <si>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</si>
  <si>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</si>
  <si>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</si>
  <si>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</si>
  <si>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</si>
  <si>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</si>
  <si>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</si>
  <si>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</si>
  <si>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</si>
  <si>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</si>
  <si>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</si>
  <si>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</si>
  <si>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</si>
  <si>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</si>
  <si>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</si>
  <si>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</si>
  <si>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</si>
  <si>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</si>
  <si>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</si>
  <si>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</si>
  <si>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</si>
  <si>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</si>
  <si>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</si>
  <si>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</si>
  <si>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</si>
  <si>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</si>
  <si>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</si>
  <si>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</si>
  <si>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</si>
  <si>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</si>
  <si>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</si>
  <si>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</si>
  <si>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</si>
  <si>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</si>
  <si>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</si>
  <si>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</si>
  <si>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</si>
  <si>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</si>
  <si>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</si>
  <si>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</si>
  <si>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</si>
  <si>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</si>
  <si>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</si>
  <si>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</si>
  <si>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</si>
  <si>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</si>
  <si>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</si>
  <si>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</si>
  <si>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</si>
  <si>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</si>
  <si>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</si>
  <si>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</si>
  <si>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</si>
  <si>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</si>
  <si>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</si>
  <si>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</si>
  <si>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</si>
  <si>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</si>
  <si>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</si>
  <si>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</si>
  <si>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</si>
  <si>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</si>
  <si>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</si>
  <si>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</si>
  <si>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</si>
  <si>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</si>
  <si>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</si>
  <si>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</si>
  <si>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</si>
  <si>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</si>
  <si>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</si>
  <si>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</si>
  <si>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</si>
  <si>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</si>
  <si>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</si>
  <si>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</si>
  <si>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</si>
  <si>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</si>
  <si>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</si>
  <si>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</si>
  <si>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</si>
  <si>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</si>
  <si>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</si>
  <si>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</si>
  <si>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</si>
  <si>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</si>
  <si>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</si>
  <si>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</si>
  <si>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</si>
  <si>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</si>
  <si>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</si>
  <si>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</si>
  <si>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</si>
  <si>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</si>
  <si>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</si>
  <si>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</si>
  <si>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</si>
  <si>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</si>
  <si>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</si>
  <si>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</si>
  <si>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</si>
  <si>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</si>
  <si>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</si>
  <si>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</si>
  <si>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</si>
  <si>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</si>
  <si>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</si>
  <si>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</si>
  <si>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</si>
  <si>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</si>
  <si>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</si>
  <si>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</si>
  <si>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</si>
  <si>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</si>
  <si>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</si>
  <si>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</si>
  <si>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</si>
  <si>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</si>
  <si>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</si>
  <si>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</si>
  <si>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</si>
  <si>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</si>
  <si>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</si>
  <si>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</si>
  <si>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</si>
  <si>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</si>
  <si>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</si>
  <si>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</si>
  <si>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</si>
  <si>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</si>
  <si>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</si>
  <si>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</si>
  <si>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</si>
  <si>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</si>
  <si>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</si>
  <si>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</si>
  <si>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</si>
  <si>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</si>
  <si>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</si>
  <si>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</si>
  <si>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</si>
  <si>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</si>
  <si>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</si>
  <si>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</si>
  <si>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</si>
  <si>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</si>
  <si>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</si>
  <si>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</si>
  <si>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</si>
  <si>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</si>
  <si>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</si>
  <si>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</si>
  <si>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</si>
  <si>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</si>
  <si>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</si>
  <si>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</si>
  <si>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</si>
  <si>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</si>
  <si>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</si>
  <si>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</si>
  <si>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</si>
  <si>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</si>
  <si>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</si>
  <si>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</si>
  <si>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</si>
  <si>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</si>
  <si>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</si>
  <si>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</si>
  <si>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</si>
  <si>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</si>
  <si>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</si>
  <si>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</si>
  <si>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</si>
  <si>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</si>
  <si>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</si>
  <si>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</si>
  <si>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</si>
  <si>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</si>
  <si>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</si>
  <si>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</si>
  <si>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</si>
  <si>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</si>
  <si>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</si>
  <si>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</si>
  <si>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</si>
  <si>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</si>
  <si>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</si>
  <si>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</si>
  <si>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</si>
  <si>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</si>
  <si>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</si>
  <si>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</si>
  <si>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</si>
  <si>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</si>
  <si>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</si>
  <si>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</si>
  <si>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</si>
  <si>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</si>
  <si>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</si>
  <si>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</si>
  <si>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</si>
  <si>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</si>
  <si>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</si>
  <si>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</si>
  <si>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</si>
  <si>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</si>
  <si>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</si>
  <si>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</si>
  <si>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</si>
  <si>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</si>
  <si>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</si>
  <si>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</si>
  <si>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</si>
  <si>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</si>
  <si>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</si>
  <si>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</si>
  <si>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</si>
  <si>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</si>
  <si>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</si>
  <si>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</si>
  <si>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</si>
  <si>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</si>
  <si>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</si>
  <si>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</si>
  <si>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</si>
  <si>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</si>
  <si>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</si>
  <si>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</si>
  <si>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</si>
  <si>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</si>
  <si>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</si>
  <si>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</si>
  <si>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</si>
  <si>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</si>
  <si>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</si>
  <si>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</si>
  <si>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</si>
  <si>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</si>
  <si>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</si>
  <si>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</si>
  <si>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</si>
  <si>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</si>
  <si>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</si>
  <si>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</si>
  <si>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</si>
  <si>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</si>
  <si>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</si>
  <si>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</si>
  <si>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</si>
  <si>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</si>
  <si>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</si>
  <si>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</si>
  <si>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</si>
  <si>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</si>
  <si>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</si>
  <si>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</si>
  <si>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</si>
  <si>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</si>
  <si>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</si>
  <si>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</si>
  <si>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</si>
  <si>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</si>
  <si>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</si>
  <si>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</si>
  <si>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</si>
  <si>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</si>
  <si>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</si>
  <si>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</si>
  <si>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</si>
  <si>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</si>
  <si>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</si>
  <si>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</si>
  <si>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</si>
  <si>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</si>
  <si>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</si>
  <si>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</si>
  <si>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</si>
  <si>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</si>
  <si>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</si>
  <si>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</si>
  <si>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</si>
  <si>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</si>
  <si>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</si>
  <si>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</si>
  <si>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</si>
  <si>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</si>
  <si>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</si>
  <si>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</si>
  <si>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</si>
  <si>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</si>
  <si>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</si>
  <si>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</si>
  <si>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</si>
  <si>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</si>
  <si>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</si>
  <si>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</si>
  <si>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</si>
  <si>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</si>
  <si>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</si>
  <si>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</si>
  <si>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</si>
  <si>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</si>
  <si>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</si>
  <si>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</si>
  <si>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</si>
  <si>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</si>
  <si>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</si>
  <si>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</si>
  <si>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</si>
  <si>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</si>
  <si>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</si>
  <si>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</si>
  <si>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</si>
  <si>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</si>
  <si>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</si>
  <si>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</si>
  <si>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</si>
  <si>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</si>
  <si>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</si>
  <si>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</si>
  <si>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</si>
  <si>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</si>
  <si>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</si>
  <si>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</si>
  <si>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</si>
  <si>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</si>
  <si>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</si>
  <si>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</si>
  <si>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</si>
  <si>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</si>
  <si>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</si>
  <si>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</si>
  <si>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</si>
  <si>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</si>
  <si>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</si>
  <si>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</si>
  <si>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</si>
  <si>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</si>
  <si>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</si>
  <si>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</si>
  <si>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</si>
  <si>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</si>
  <si>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</si>
  <si>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</si>
  <si>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</si>
  <si>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</si>
  <si>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</si>
  <si>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</si>
  <si>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</si>
  <si>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</si>
  <si>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</si>
  <si>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</si>
  <si>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</si>
  <si>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</si>
  <si>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</si>
  <si>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</si>
  <si>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</si>
  <si>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</si>
  <si>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</si>
  <si>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</si>
  <si>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</si>
  <si>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</si>
  <si>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</si>
  <si>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</si>
  <si>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</si>
  <si>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</si>
  <si>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</si>
  <si>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</si>
  <si>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</si>
  <si>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</si>
  <si>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</si>
  <si>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</si>
  <si>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</si>
  <si>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</si>
  <si>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</si>
  <si>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</si>
  <si>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</si>
  <si>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</si>
  <si>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</si>
  <si>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</si>
  <si>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</si>
  <si>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</si>
  <si>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</si>
  <si>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</si>
  <si>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</si>
  <si>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</si>
  <si>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</si>
  <si>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</si>
  <si>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</si>
  <si>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</si>
  <si>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</si>
  <si>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</si>
  <si>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</si>
  <si>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</si>
  <si>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</si>
  <si>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</si>
  <si>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</si>
  <si>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</si>
  <si>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</si>
  <si>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</si>
  <si>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</si>
  <si>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</si>
  <si>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</si>
  <si>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</si>
  <si>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</si>
  <si>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</si>
  <si>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</si>
  <si>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</si>
  <si>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</si>
  <si>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</si>
  <si>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</si>
  <si>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</si>
  <si>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</si>
  <si>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</si>
  <si>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</si>
  <si>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</si>
  <si>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</si>
  <si>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</si>
  <si>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</si>
  <si>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</si>
  <si>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</si>
  <si>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</si>
  <si>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</si>
  <si>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</si>
  <si>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</si>
  <si>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</si>
  <si>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</si>
  <si>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</si>
  <si>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</si>
  <si>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</si>
  <si>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</si>
  <si>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</si>
  <si>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</si>
  <si>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</si>
  <si>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</si>
  <si>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</si>
  <si>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</si>
  <si>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</si>
  <si>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</si>
  <si>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</si>
  <si>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</si>
  <si>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</si>
  <si>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</si>
  <si>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</si>
  <si>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</si>
  <si>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</si>
  <si>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</si>
  <si>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</si>
  <si>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</si>
  <si>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</si>
  <si>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</si>
  <si>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</si>
  <si>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</si>
  <si>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</si>
  <si>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</si>
  <si>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</si>
  <si>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</si>
  <si>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</si>
  <si>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</si>
  <si>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</si>
  <si>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</si>
  <si>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</si>
  <si>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</si>
  <si>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</si>
  <si>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</si>
  <si>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</si>
  <si>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</si>
  <si>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</si>
  <si>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</si>
  <si>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</si>
  <si>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</si>
  <si>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</si>
  <si>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</si>
  <si>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</si>
  <si>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</si>
  <si>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</si>
  <si>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</si>
  <si>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</si>
  <si>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</si>
  <si>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</si>
  <si>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</si>
  <si>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</si>
  <si>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</si>
  <si>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</si>
  <si>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</si>
  <si>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</si>
  <si>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</si>
  <si>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</si>
  <si>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</si>
  <si>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</si>
  <si>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</si>
  <si>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</si>
  <si>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</si>
  <si>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</si>
  <si>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</si>
  <si>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</si>
  <si>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</si>
  <si>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</si>
  <si>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</si>
  <si>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</si>
  <si>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</si>
  <si>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</si>
  <si>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</si>
  <si>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</si>
  <si>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</si>
  <si>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</si>
  <si>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</si>
  <si>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</si>
  <si>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</si>
  <si>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</si>
  <si>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</si>
  <si>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</si>
  <si>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</si>
  <si>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</si>
  <si>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</si>
  <si>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</si>
  <si>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</si>
  <si>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</si>
  <si>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</si>
  <si>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</si>
  <si>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</si>
  <si>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</si>
  <si>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</si>
  <si>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</si>
  <si>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</si>
  <si>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</si>
  <si>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</si>
  <si>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</si>
  <si>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</si>
  <si>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</si>
  <si>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</si>
  <si>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</si>
  <si>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</si>
  <si>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</si>
  <si>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</si>
  <si>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</si>
  <si>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</si>
  <si>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</si>
  <si>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</si>
  <si>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</si>
  <si>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</si>
  <si>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</si>
  <si>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</si>
  <si>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</si>
  <si>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</si>
  <si>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</si>
  <si>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</si>
  <si>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</si>
  <si>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</si>
  <si>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</si>
  <si>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</si>
  <si>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</si>
  <si>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</si>
  <si>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</si>
  <si>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</si>
  <si>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</si>
  <si>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</si>
  <si>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</si>
  <si>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</si>
  <si>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</si>
  <si>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</si>
  <si>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</si>
  <si>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</si>
  <si>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</si>
  <si>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</si>
  <si>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</si>
  <si>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</si>
  <si>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</si>
  <si>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</si>
  <si>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</si>
  <si>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</si>
  <si>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</si>
  <si>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</si>
  <si>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</si>
  <si>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</si>
  <si>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</si>
  <si>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</si>
  <si>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</si>
  <si>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</si>
  <si>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</si>
  <si>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</si>
  <si>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</si>
  <si>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</si>
  <si>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</si>
  <si>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</si>
  <si>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</si>
  <si>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</si>
  <si>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</si>
  <si>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</si>
  <si>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</si>
  <si>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</si>
  <si>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</si>
  <si>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</si>
  <si>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</si>
  <si>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</si>
  <si>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</si>
  <si>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</si>
  <si>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</si>
  <si>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</si>
  <si>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</si>
  <si>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</si>
  <si>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</si>
  <si>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</si>
  <si>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</si>
  <si>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</si>
  <si>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</si>
  <si>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</si>
  <si>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</si>
  <si>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</si>
  <si>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</si>
  <si>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</si>
  <si>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</si>
  <si>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</si>
  <si>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</si>
  <si>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</si>
  <si>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</si>
  <si>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</si>
  <si>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</si>
  <si>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</si>
  <si>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</si>
  <si>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</si>
  <si>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</si>
  <si>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</si>
  <si>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</si>
  <si>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</si>
  <si>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</si>
  <si>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</si>
  <si>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</si>
  <si>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</si>
  <si>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</si>
  <si>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</si>
  <si>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</si>
  <si>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</si>
  <si>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</si>
  <si>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</si>
  <si>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</si>
  <si>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</si>
  <si>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</si>
  <si>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</si>
  <si>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</si>
  <si>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</si>
  <si>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</si>
  <si>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</si>
  <si>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</si>
  <si>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</si>
  <si>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</si>
  <si>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</si>
  <si>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</si>
  <si>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</si>
  <si>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</si>
  <si>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</si>
  <si>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</si>
  <si>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</si>
  <si>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</si>
  <si>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</si>
  <si>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</si>
  <si>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</si>
  <si>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</si>
  <si>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</si>
  <si>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</si>
  <si>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</si>
  <si>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</si>
  <si>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</si>
  <si>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</si>
  <si>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</si>
  <si>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</si>
  <si>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</si>
  <si>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</si>
  <si>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</si>
  <si>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</si>
  <si>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</si>
  <si>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</si>
  <si>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</si>
  <si>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</si>
  <si>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</si>
  <si>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</si>
  <si>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</si>
  <si>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</si>
  <si>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</si>
  <si>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</si>
  <si>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</si>
  <si>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</si>
  <si>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</si>
  <si>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</si>
  <si>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</si>
  <si>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</si>
  <si>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</si>
  <si>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</si>
  <si>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</si>
  <si>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</si>
  <si>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</si>
  <si>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</si>
  <si>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</si>
  <si>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</si>
  <si>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</si>
  <si>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</si>
  <si>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</si>
  <si>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</si>
  <si>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</si>
  <si>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</si>
  <si>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</si>
  <si>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</si>
  <si>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</si>
  <si>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</si>
  <si>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</si>
  <si>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</si>
  <si>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</si>
  <si>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</si>
  <si>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</si>
  <si>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</si>
  <si>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</si>
  <si>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</si>
  <si>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</si>
  <si>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</si>
  <si>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</si>
  <si>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</si>
  <si>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</si>
  <si>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</si>
  <si>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</si>
  <si>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</si>
  <si>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</si>
  <si>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</si>
  <si>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</si>
  <si>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</si>
  <si>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</si>
  <si>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</si>
  <si>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</si>
  <si>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</si>
  <si>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</si>
  <si>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</si>
  <si>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</si>
  <si>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</si>
  <si>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</si>
  <si>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</si>
  <si>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</si>
  <si>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</si>
  <si>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</si>
  <si>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</si>
  <si>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</si>
  <si>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</si>
  <si>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</si>
  <si>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</si>
  <si>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</si>
  <si>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</si>
  <si>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</si>
  <si>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</si>
  <si>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</si>
  <si>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</si>
  <si>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</si>
  <si>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</si>
  <si>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</si>
  <si>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</si>
  <si>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</si>
  <si>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</si>
  <si>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</si>
  <si>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</si>
  <si>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</si>
  <si>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</si>
  <si>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</si>
  <si>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</si>
  <si>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</si>
  <si>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</si>
  <si>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</si>
  <si>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</si>
  <si>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</si>
  <si>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</si>
  <si>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</si>
  <si>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</si>
  <si>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</si>
  <si>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</si>
  <si>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</si>
  <si>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</si>
  <si>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</si>
  <si>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</si>
  <si>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</si>
  <si>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</si>
  <si>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</si>
  <si>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</si>
  <si>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</si>
  <si>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</si>
  <si>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</si>
  <si>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</si>
  <si>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</si>
  <si>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</si>
  <si>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</si>
  <si>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</si>
  <si>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</si>
  <si>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</si>
  <si>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</si>
  <si>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</si>
  <si>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</si>
  <si>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</si>
  <si>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</si>
  <si>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</si>
  <si>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</si>
  <si>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</si>
  <si>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</si>
  <si>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</si>
  <si>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</si>
  <si>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</si>
  <si>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</si>
  <si>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</si>
  <si>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</si>
  <si>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</si>
  <si>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</si>
  <si>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</si>
  <si>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</si>
  <si>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</si>
  <si>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</si>
  <si>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</si>
  <si>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</si>
  <si>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</si>
  <si>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</si>
  <si>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</si>
  <si>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</si>
  <si>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</si>
  <si>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</si>
  <si>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</si>
  <si>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</si>
  <si>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</si>
  <si>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</si>
  <si>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</si>
  <si>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</si>
  <si>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</si>
  <si>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</si>
  <si>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</si>
  <si>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</si>
  <si>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</si>
  <si>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</si>
  <si>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</si>
  <si>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</si>
  <si>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</si>
  <si>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</si>
  <si>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</si>
  <si>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</si>
  <si>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</si>
  <si>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</si>
  <si>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</si>
  <si>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</si>
  <si>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</si>
  <si>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</si>
  <si>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</si>
  <si>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</si>
  <si>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</si>
  <si>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</si>
  <si>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</si>
  <si>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</si>
  <si>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</si>
  <si>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</si>
  <si>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</si>
  <si>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</si>
  <si>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</si>
  <si>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</si>
  <si>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</si>
  <si>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</si>
  <si>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</si>
  <si>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</si>
  <si>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</si>
  <si>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</si>
  <si>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</si>
  <si>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</si>
  <si>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</si>
  <si>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</si>
  <si>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</si>
  <si>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</si>
  <si>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</si>
  <si>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</si>
  <si>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</si>
  <si>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</si>
  <si>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</si>
  <si>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</si>
  <si>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</si>
  <si>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</si>
  <si>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</si>
  <si>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</si>
  <si>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</si>
  <si>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</si>
  <si>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</si>
  <si>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</si>
  <si>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</si>
  <si>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</si>
  <si>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</si>
  <si>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</si>
  <si>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</si>
  <si>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</si>
  <si>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</si>
  <si>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</si>
  <si>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</si>
  <si>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</si>
  <si>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</si>
  <si>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</si>
  <si>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</si>
  <si>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</si>
  <si>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</si>
  <si>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</si>
  <si>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</si>
  <si>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</si>
  <si>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</si>
  <si>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</si>
  <si>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</si>
  <si>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</si>
  <si>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</si>
  <si>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</si>
  <si>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</si>
  <si>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</si>
  <si>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</si>
  <si>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</si>
  <si>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</si>
  <si>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</si>
  <si>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</si>
  <si>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</si>
  <si>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</si>
  <si>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</si>
  <si>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</si>
  <si>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</si>
  <si>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</si>
  <si>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</si>
  <si>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</si>
  <si>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</si>
  <si>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</si>
  <si>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</si>
  <si>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</si>
  <si>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</si>
  <si>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</si>
  <si>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</si>
  <si>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</si>
  <si>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</si>
  <si>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</si>
  <si>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</si>
  <si>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</si>
  <si>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</si>
  <si>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</si>
  <si>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</si>
  <si>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</si>
  <si>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</si>
  <si>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</si>
  <si>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</si>
  <si>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</si>
  <si>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</si>
  <si>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</si>
  <si>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</si>
  <si>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</si>
  <si>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</si>
  <si>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</si>
  <si>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</si>
  <si>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</si>
  <si>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</si>
  <si>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</si>
  <si>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</si>
  <si>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</si>
  <si>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</si>
  <si>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</si>
  <si>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</si>
  <si>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</si>
  <si>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</si>
  <si>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</si>
  <si>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</si>
  <si>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</si>
  <si>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</si>
  <si>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</si>
  <si>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</si>
  <si>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</si>
  <si>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</si>
  <si>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</si>
  <si>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</si>
  <si>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</si>
  <si>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</si>
  <si>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</si>
  <si>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</si>
  <si>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</si>
  <si>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</si>
  <si>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</si>
  <si>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</si>
  <si>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</si>
  <si>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</si>
  <si>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</si>
  <si>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</si>
  <si>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</si>
  <si>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</si>
  <si>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</si>
  <si>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</si>
  <si>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</si>
  <si>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</si>
  <si>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</si>
  <si>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</si>
  <si>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</si>
  <si>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</si>
  <si>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</si>
  <si>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</si>
  <si>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</si>
  <si>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</si>
  <si>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</si>
  <si>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</si>
  <si>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</si>
  <si>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</si>
  <si>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</si>
  <si>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</si>
  <si>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</si>
  <si>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</si>
  <si>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</si>
  <si>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</si>
  <si>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</si>
  <si>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</si>
  <si>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</si>
  <si>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</si>
  <si>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</si>
  <si>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</si>
  <si>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</si>
  <si>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</si>
  <si>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</si>
  <si>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</si>
  <si>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</si>
  <si>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</si>
  <si>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</si>
  <si>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</si>
  <si>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</si>
  <si>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</si>
  <si>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</si>
  <si>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</si>
  <si>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</si>
  <si>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</si>
  <si>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</si>
  <si>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</si>
  <si>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</si>
  <si>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</si>
  <si>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</si>
  <si>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</si>
  <si>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</si>
  <si>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</si>
  <si>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</si>
  <si>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</si>
  <si>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</si>
  <si>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</si>
  <si>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</si>
  <si>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</si>
  <si>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</si>
  <si>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</si>
  <si>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</si>
  <si>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</si>
  <si>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</si>
  <si>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</si>
  <si>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</si>
  <si>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</si>
  <si>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</si>
  <si>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</si>
  <si>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</si>
  <si>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</si>
  <si>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</si>
  <si>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</si>
  <si>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</si>
  <si>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</si>
  <si>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</si>
  <si>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</si>
  <si>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</si>
  <si>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</si>
  <si>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</si>
  <si>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</si>
  <si>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</si>
  <si>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</si>
  <si>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</si>
  <si>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</si>
  <si>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</si>
  <si>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</si>
  <si>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</si>
  <si>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</si>
  <si>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</si>
  <si>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</si>
  <si>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</si>
  <si>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</si>
  <si>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</si>
  <si>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</si>
  <si>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</si>
  <si>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</si>
  <si>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</si>
  <si>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</si>
  <si>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</si>
  <si>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</si>
  <si>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</si>
  <si>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</si>
  <si>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</si>
  <si>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</si>
  <si>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</si>
  <si>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</si>
  <si>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</si>
  <si>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</si>
  <si>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</si>
  <si>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</si>
  <si>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</si>
  <si>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</si>
  <si>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</si>
  <si>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</si>
  <si>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</si>
  <si>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</si>
  <si>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</si>
  <si>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</si>
  <si>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</si>
  <si>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</si>
  <si>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</si>
  <si>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</si>
  <si>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</si>
  <si>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</si>
  <si>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</si>
  <si>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</si>
  <si>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</si>
  <si>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</si>
  <si>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</si>
  <si>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</si>
  <si>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</si>
  <si>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</si>
  <si>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</si>
  <si>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</si>
  <si>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</si>
  <si>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</si>
  <si>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</si>
  <si>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</si>
  <si>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</si>
  <si>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</si>
  <si>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</si>
  <si>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</si>
  <si>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</si>
  <si>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</si>
  <si>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</si>
  <si>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</si>
  <si>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</si>
  <si>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</si>
  <si>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</si>
  <si>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</si>
  <si>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</si>
  <si>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</si>
  <si>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</si>
  <si>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</si>
  <si>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</si>
  <si>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</si>
  <si>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</si>
  <si>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</si>
  <si>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</si>
  <si>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</si>
  <si>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</si>
  <si>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</si>
  <si>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</si>
  <si>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</si>
  <si>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</si>
  <si>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</si>
  <si>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</si>
  <si>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</si>
  <si>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</si>
  <si>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</si>
  <si>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</si>
  <si>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</si>
  <si>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</si>
  <si>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</si>
  <si>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</si>
  <si>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</si>
  <si>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</si>
  <si>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</si>
  <si>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</si>
  <si>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</si>
  <si>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</si>
  <si>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</si>
  <si>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</si>
  <si>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</si>
  <si>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</si>
  <si>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</si>
  <si>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</si>
  <si>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</si>
  <si>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</si>
  <si>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</si>
  <si>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</si>
  <si>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</si>
  <si>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</si>
  <si>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</si>
  <si>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</si>
  <si>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</si>
  <si>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</si>
  <si>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</si>
  <si>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</si>
  <si>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</si>
  <si>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</si>
  <si>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</si>
  <si>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</si>
  <si>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</si>
  <si>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</si>
  <si>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</si>
  <si>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</si>
  <si>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</si>
  <si>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</si>
  <si>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</si>
  <si>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</si>
  <si>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</si>
  <si>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</si>
  <si>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</si>
  <si>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</si>
  <si>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</si>
  <si>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</si>
  <si>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</si>
  <si>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</si>
  <si>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</si>
  <si>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</si>
  <si>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</si>
  <si>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</si>
  <si>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</si>
  <si>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</si>
  <si>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</si>
  <si>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</si>
  <si>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</si>
  <si>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</si>
  <si>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</si>
  <si>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</si>
  <si>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</si>
  <si>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</si>
  <si>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</si>
  <si>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</si>
  <si>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</si>
  <si>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</si>
  <si>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</si>
  <si>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</si>
  <si>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</si>
  <si>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</si>
  <si>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</si>
  <si>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</si>
  <si>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</si>
  <si>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</si>
  <si>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</si>
  <si>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</si>
  <si>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</si>
  <si>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</si>
  <si>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</si>
  <si>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</si>
  <si>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</si>
  <si>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</si>
  <si>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</si>
  <si>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</si>
  <si>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</si>
  <si>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</si>
  <si>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</si>
  <si>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</si>
  <si>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</si>
  <si>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</si>
  <si>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</si>
  <si>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</si>
  <si>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</si>
  <si>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</si>
  <si>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</si>
  <si>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</si>
  <si>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</si>
  <si>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</si>
  <si>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</si>
  <si>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</si>
  <si>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</si>
  <si>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</si>
  <si>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</si>
  <si>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</si>
  <si>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</si>
  <si>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</si>
  <si>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</si>
  <si>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</si>
  <si>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</si>
  <si>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</si>
  <si>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</si>
  <si>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</si>
  <si>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</si>
  <si>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</si>
  <si>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</si>
  <si>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</si>
  <si>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</si>
  <si>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</si>
  <si>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</si>
  <si>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</si>
  <si>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</si>
  <si>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</si>
  <si>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</si>
  <si>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</si>
  <si>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</si>
  <si>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</si>
  <si>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</si>
  <si>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</si>
  <si>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</si>
  <si>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</si>
  <si>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</si>
  <si>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</si>
  <si>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</si>
  <si>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</si>
  <si>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</si>
  <si>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</si>
  <si>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</si>
  <si>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</si>
  <si>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</si>
  <si>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</si>
  <si>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</si>
  <si>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</si>
  <si>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</si>
  <si>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</si>
  <si>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</si>
  <si>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</si>
  <si>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</si>
  <si>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</si>
  <si>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</si>
  <si>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</si>
  <si>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</si>
  <si>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</si>
  <si>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</si>
  <si>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</si>
  <si>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</si>
  <si>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</si>
  <si>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</si>
  <si>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</si>
  <si>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</si>
  <si>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</si>
  <si>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</si>
  <si>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</si>
  <si>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</si>
  <si>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</si>
  <si>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</si>
  <si>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</si>
  <si>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</si>
  <si>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</si>
  <si>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</si>
  <si>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</si>
  <si>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</si>
  <si>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</si>
  <si>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</si>
  <si>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</si>
  <si>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</si>
  <si>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</si>
  <si>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</si>
  <si>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</si>
  <si>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</si>
  <si>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</si>
  <si>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</si>
  <si>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</si>
  <si>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</si>
  <si>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</si>
  <si>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</si>
  <si>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</si>
  <si>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</si>
  <si>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</si>
  <si>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</si>
  <si>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</si>
  <si>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</si>
  <si>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</si>
  <si>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</si>
  <si>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</si>
  <si>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</si>
  <si>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</si>
  <si>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</si>
  <si>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</si>
  <si>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</si>
  <si>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</si>
  <si>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</si>
  <si>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</si>
  <si>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</si>
  <si>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</si>
  <si>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</si>
  <si>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</si>
  <si>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</si>
  <si>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</si>
  <si>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</si>
  <si>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</si>
  <si>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</si>
  <si>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</si>
  <si>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</si>
  <si>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</si>
  <si>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</si>
  <si>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</si>
  <si>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</si>
  <si>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</si>
  <si>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</si>
  <si>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</si>
  <si>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</si>
  <si>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</si>
  <si>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</si>
  <si>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</si>
  <si>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</si>
  <si>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</si>
  <si>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</si>
  <si>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</si>
  <si>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</si>
  <si>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</si>
  <si>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</si>
  <si>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</si>
  <si>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</si>
  <si>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</si>
  <si>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</si>
  <si>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</si>
  <si>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</si>
  <si>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</si>
  <si>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</si>
  <si>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</si>
  <si>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</si>
  <si>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</si>
  <si>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</si>
  <si>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</si>
  <si>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</si>
  <si>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</si>
  <si>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</si>
  <si>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</si>
  <si>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</si>
  <si>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</si>
  <si>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</si>
  <si>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</si>
  <si>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</si>
  <si>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</si>
  <si>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</si>
  <si>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</si>
  <si>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</si>
  <si>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</si>
  <si>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</si>
  <si>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</si>
  <si>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</si>
  <si>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</si>
  <si>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</si>
  <si>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</si>
  <si>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</si>
  <si>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</si>
  <si>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</si>
  <si>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</si>
  <si>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</si>
  <si>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</si>
  <si>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</si>
  <si>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</si>
  <si>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</si>
  <si>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</si>
  <si>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</si>
  <si>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</si>
  <si>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</si>
  <si>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</si>
  <si>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</si>
  <si>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</si>
  <si>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</si>
  <si>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</si>
  <si>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</si>
  <si>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</si>
  <si>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</si>
  <si>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</si>
  <si>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</si>
  <si>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</si>
  <si>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</si>
  <si>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</si>
  <si>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</si>
  <si>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</si>
  <si>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</si>
  <si>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</si>
  <si>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</si>
  <si>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</si>
  <si>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</si>
  <si>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</si>
  <si>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</si>
  <si>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</si>
  <si>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</si>
  <si>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</si>
  <si>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</si>
  <si>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</si>
  <si>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</si>
  <si>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</si>
  <si>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</si>
  <si>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</si>
  <si>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</si>
  <si>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</si>
  <si>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</si>
  <si>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</si>
  <si>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</si>
  <si>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</si>
  <si>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</si>
  <si>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</si>
  <si>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</si>
  <si>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</si>
  <si>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</si>
  <si>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</si>
  <si>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</si>
  <si>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</si>
  <si>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</si>
  <si>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</si>
  <si>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</si>
  <si>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</si>
  <si>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</si>
  <si>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</si>
  <si>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</si>
  <si>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</si>
  <si>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</si>
  <si>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</si>
  <si>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</si>
  <si>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</si>
  <si>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</si>
  <si>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</si>
  <si>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</si>
  <si>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</si>
  <si>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</si>
  <si>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</si>
  <si>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</si>
  <si>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</si>
  <si>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</si>
  <si>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</si>
  <si>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</si>
  <si>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</si>
  <si>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</si>
  <si>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</si>
  <si>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</si>
  <si>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</si>
  <si>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</si>
  <si>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</si>
  <si>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</si>
  <si>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</si>
  <si>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</si>
  <si>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</si>
  <si>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</si>
  <si>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</si>
  <si>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</si>
  <si>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</si>
  <si>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</si>
  <si>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</si>
  <si>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</si>
  <si>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</si>
  <si>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</si>
  <si>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</si>
  <si>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</si>
  <si>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</si>
  <si>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</si>
  <si>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</si>
  <si>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</si>
  <si>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</si>
  <si>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</si>
  <si>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</si>
  <si>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</si>
  <si>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</si>
  <si>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</si>
  <si>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</si>
  <si>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</si>
  <si>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</si>
  <si>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</si>
  <si>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</si>
  <si>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</si>
  <si>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</si>
  <si>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</si>
  <si>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</si>
  <si>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</si>
  <si>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</si>
  <si>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</si>
  <si>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</si>
  <si>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</si>
  <si>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</si>
  <si>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</si>
  <si>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</si>
  <si>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</si>
  <si>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</si>
  <si>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</si>
  <si>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</si>
  <si>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</si>
  <si>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</si>
  <si>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</si>
  <si>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</si>
  <si>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</si>
  <si>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</si>
  <si>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</si>
  <si>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</si>
  <si>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</si>
  <si>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</si>
  <si>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</si>
  <si>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</si>
  <si>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</si>
  <si>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</si>
  <si>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</si>
  <si>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</si>
  <si>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</si>
  <si>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</si>
  <si>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</si>
  <si>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</si>
  <si>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</si>
  <si>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</si>
  <si>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</si>
  <si>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</si>
  <si>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</si>
  <si>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</si>
  <si>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</si>
  <si>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</si>
  <si>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</si>
  <si>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</si>
  <si>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</si>
  <si>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</si>
  <si>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</si>
  <si>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</si>
  <si>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</si>
  <si>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</si>
  <si>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</si>
  <si>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</si>
  <si>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</si>
  <si>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</si>
  <si>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</si>
  <si>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</si>
  <si>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</si>
  <si>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</si>
  <si>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</si>
  <si>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</si>
  <si>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</si>
  <si>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</si>
  <si>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</si>
  <si>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</si>
  <si>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</si>
  <si>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</si>
  <si>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</si>
  <si>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</si>
  <si>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</si>
  <si>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</si>
  <si>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</si>
  <si>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</si>
  <si>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</si>
  <si>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</si>
  <si>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</si>
  <si>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</si>
  <si>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</si>
  <si>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</si>
  <si>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</si>
  <si>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</si>
  <si>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</si>
  <si>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</si>
  <si>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</si>
  <si>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</si>
  <si>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</si>
  <si>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</si>
  <si>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</si>
  <si>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</si>
  <si>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</si>
  <si>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</si>
  <si>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</si>
  <si>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</si>
  <si>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</si>
  <si>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</si>
  <si>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</si>
  <si>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</si>
  <si>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</si>
  <si>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</si>
  <si>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</si>
  <si>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</si>
  <si>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</si>
  <si>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</si>
  <si>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</si>
  <si>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</si>
  <si>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</si>
  <si>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</si>
  <si>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</si>
  <si>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</si>
  <si>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</si>
  <si>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</si>
  <si>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</si>
  <si>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</si>
  <si>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</si>
  <si>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</si>
  <si>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</si>
  <si>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</si>
  <si>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</si>
  <si>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</si>
  <si>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</si>
  <si>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</si>
  <si>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</si>
  <si>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</si>
  <si>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</si>
  <si>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</si>
  <si>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</si>
  <si>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</si>
  <si>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</si>
  <si>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</si>
  <si>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</si>
  <si>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</si>
  <si>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</si>
  <si>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</si>
  <si>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</si>
  <si>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</si>
  <si>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</si>
  <si>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</si>
  <si>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</si>
  <si>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</si>
  <si>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</si>
  <si>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</si>
  <si>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</si>
  <si>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</si>
  <si>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</si>
  <si>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</si>
  <si>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</si>
  <si>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</si>
  <si>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</si>
  <si>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</si>
  <si>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</si>
  <si>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</si>
  <si>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</si>
  <si>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</si>
  <si>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</si>
  <si>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</si>
  <si>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</si>
  <si>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</si>
  <si>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</si>
  <si>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</si>
  <si>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</si>
  <si>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</si>
  <si>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</si>
  <si>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</si>
  <si>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</si>
  <si>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</si>
  <si>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</si>
  <si>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</si>
  <si>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</si>
  <si>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</si>
  <si>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</si>
  <si>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</si>
  <si>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</si>
  <si>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</si>
  <si>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</si>
  <si>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</si>
  <si>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</si>
  <si>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</si>
  <si>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</si>
  <si>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</si>
  <si>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</si>
  <si>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</si>
  <si>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</si>
  <si>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</si>
  <si>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</si>
  <si>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</si>
  <si>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</si>
  <si>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</si>
  <si>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</si>
  <si>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</si>
  <si>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</si>
  <si>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</si>
  <si>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</si>
  <si>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</si>
  <si>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</si>
  <si>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</si>
  <si>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</si>
  <si>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</si>
  <si>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</si>
  <si>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</si>
  <si>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</si>
  <si>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</si>
  <si>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</si>
  <si>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</si>
  <si>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</si>
  <si>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</si>
  <si>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</si>
  <si>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</si>
  <si>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</si>
  <si>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</si>
  <si>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</si>
  <si>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</si>
  <si>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</si>
  <si>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</si>
  <si>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</si>
  <si>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</si>
  <si>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</si>
  <si>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</si>
  <si>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</si>
  <si>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</si>
  <si>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</si>
  <si>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</si>
  <si>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</si>
  <si>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</si>
  <si>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</si>
  <si>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</si>
  <si>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</si>
  <si>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</si>
  <si>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</si>
  <si>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</si>
  <si>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</si>
  <si>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</si>
  <si>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</si>
  <si>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</si>
  <si>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</si>
  <si>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</si>
  <si>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</si>
  <si>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</si>
  <si>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</si>
  <si>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</si>
  <si>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</si>
  <si>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</si>
  <si>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</si>
  <si>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</si>
  <si>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</si>
  <si>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</si>
  <si>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</si>
  <si>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</si>
  <si>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</si>
  <si>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</si>
  <si>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</si>
  <si>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</si>
  <si>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</si>
  <si>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</si>
  <si>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</si>
  <si>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</si>
  <si>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</si>
  <si>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</si>
  <si>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</si>
  <si>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</si>
  <si>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</si>
  <si>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</si>
  <si>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</si>
  <si>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</si>
  <si>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</si>
  <si>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</si>
  <si>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</si>
  <si>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</si>
  <si>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</si>
  <si>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</si>
  <si>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</si>
  <si>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</si>
  <si>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</si>
  <si>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</si>
  <si>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</si>
  <si>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</si>
  <si>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</si>
  <si>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</si>
  <si>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</si>
  <si>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</si>
  <si>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</si>
  <si>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</si>
  <si>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</si>
  <si>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</si>
  <si>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</si>
  <si>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</si>
  <si>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</si>
  <si>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</si>
  <si>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</si>
  <si>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</si>
  <si>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</si>
  <si>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</si>
  <si>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</si>
  <si>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</si>
  <si>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</si>
  <si>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</si>
  <si>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</si>
  <si>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</si>
  <si>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</si>
  <si>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</si>
  <si>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</si>
  <si>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</si>
  <si>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</si>
  <si>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</si>
  <si>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</si>
  <si>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</si>
  <si>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</si>
  <si>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</si>
  <si>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</si>
  <si>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</si>
  <si>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</si>
  <si>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</si>
  <si>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</si>
  <si>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</si>
  <si>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</si>
  <si>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</si>
  <si>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</si>
  <si>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</si>
  <si>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</si>
  <si>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</si>
  <si>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</si>
  <si>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</si>
  <si>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</si>
  <si>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</si>
  <si>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</si>
  <si>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</si>
  <si>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</si>
  <si>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</si>
  <si>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</si>
  <si>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</si>
  <si>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</si>
  <si>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</si>
  <si>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</si>
  <si>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</si>
  <si>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</si>
  <si>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</si>
  <si>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</si>
  <si>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</si>
  <si>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</si>
  <si>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</si>
  <si>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</si>
  <si>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</si>
  <si>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</si>
  <si>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</si>
  <si>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</si>
  <si>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</si>
  <si>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</si>
  <si>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</si>
  <si>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</si>
  <si>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</si>
  <si>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</si>
  <si>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</si>
  <si>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</si>
  <si>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</si>
  <si>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</si>
  <si>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</si>
  <si>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</si>
  <si>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</si>
  <si>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</si>
  <si>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</si>
  <si>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</si>
  <si>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</si>
  <si>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</si>
  <si>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</si>
  <si>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</si>
  <si>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</si>
  <si>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</si>
  <si>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</si>
  <si>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</si>
  <si>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</si>
  <si>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</si>
  <si>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</si>
  <si>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</si>
  <si>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</si>
  <si>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</si>
  <si>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</si>
  <si>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</si>
  <si>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</si>
  <si>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</si>
  <si>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</si>
  <si>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</si>
  <si>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</si>
  <si>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</si>
  <si>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</si>
  <si>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</si>
  <si>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</si>
  <si>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</si>
  <si>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</si>
  <si>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</si>
  <si>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</si>
  <si>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</si>
  <si>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</si>
  <si>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</si>
  <si>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</si>
  <si>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</si>
  <si>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</si>
  <si>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</si>
  <si>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</si>
  <si>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</si>
  <si>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</si>
  <si>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</si>
  <si>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</si>
  <si>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</si>
  <si>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</si>
  <si>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</si>
  <si>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</si>
  <si>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</si>
  <si>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</si>
  <si>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</si>
  <si>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</si>
  <si>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</si>
  <si>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</si>
  <si>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</si>
  <si>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</si>
  <si>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</si>
  <si>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</si>
  <si>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</si>
  <si>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</si>
  <si>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</si>
  <si>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</si>
  <si>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</si>
  <si>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</si>
  <si>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</si>
  <si>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</si>
  <si>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</si>
  <si>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</si>
  <si>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</si>
  <si>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</si>
  <si>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</si>
  <si>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</si>
  <si>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</si>
  <si>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</si>
  <si>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</si>
  <si>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</si>
  <si>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</si>
  <si>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</si>
  <si>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</si>
  <si>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</si>
  <si>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</si>
  <si>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</si>
  <si>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</si>
  <si>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</si>
  <si>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</si>
  <si>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</si>
  <si>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</si>
  <si>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</si>
  <si>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</si>
  <si>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</si>
  <si>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</si>
  <si>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</si>
  <si>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</si>
  <si>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</si>
  <si>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</si>
  <si>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</si>
  <si>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</si>
  <si>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</si>
  <si>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</si>
  <si>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</si>
  <si>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</si>
  <si>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</si>
  <si>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</si>
  <si>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</si>
  <si>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</si>
  <si>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</si>
  <si>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</si>
  <si>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</si>
  <si>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</si>
  <si>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</si>
  <si>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</si>
  <si>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</si>
  <si>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</si>
  <si>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</si>
  <si>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</si>
  <si>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</si>
  <si>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</si>
  <si>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</si>
  <si>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</si>
  <si>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</si>
  <si>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</si>
  <si>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</si>
  <si>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</si>
  <si>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</si>
  <si>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</si>
  <si>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</si>
  <si>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</si>
  <si>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</si>
  <si>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</si>
  <si>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</si>
  <si>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</si>
  <si>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</si>
  <si>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</si>
  <si>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</si>
  <si>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</si>
  <si>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</si>
  <si>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</si>
  <si>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</si>
  <si>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</si>
  <si>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</si>
  <si>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</si>
  <si>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</si>
  <si>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</si>
  <si>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</si>
  <si>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</si>
  <si>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</si>
  <si>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</si>
  <si>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</si>
  <si>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</si>
  <si>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</si>
  <si>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</si>
  <si>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</si>
  <si>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</si>
  <si>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</si>
  <si>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</si>
  <si>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</si>
  <si>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</si>
  <si>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</si>
  <si>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</si>
  <si>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</si>
  <si>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</si>
  <si>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</si>
  <si>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</si>
  <si>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</si>
  <si>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</si>
  <si>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</si>
  <si>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</si>
  <si>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</si>
  <si>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</si>
  <si>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</si>
  <si>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</si>
  <si>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</si>
  <si>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</si>
  <si>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</si>
  <si>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</si>
  <si>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</si>
  <si>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</si>
  <si>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</si>
  <si>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</si>
  <si>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</si>
  <si>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</si>
  <si>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</si>
  <si>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</si>
  <si>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</si>
  <si>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</si>
  <si>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</si>
  <si>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</si>
  <si>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</si>
  <si>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</si>
  <si>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</si>
  <si>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</si>
  <si>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</si>
  <si>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</si>
  <si>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</si>
  <si>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</si>
  <si>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</si>
  <si>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</si>
  <si>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</si>
  <si>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</si>
  <si>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</si>
  <si>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</si>
  <si>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</si>
  <si>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</si>
  <si>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</si>
  <si>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</si>
  <si>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</si>
  <si>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</si>
  <si>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</si>
  <si>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</si>
  <si>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</si>
  <si>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</si>
  <si>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</si>
  <si>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</si>
  <si>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</si>
  <si>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</si>
  <si>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</si>
  <si>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</si>
  <si>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</si>
  <si>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</si>
  <si>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</si>
  <si>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</si>
  <si>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</si>
  <si>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</si>
  <si>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</si>
  <si>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</si>
  <si>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</si>
  <si>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</si>
  <si>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</si>
  <si>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</si>
  <si>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</si>
  <si>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</si>
  <si>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</si>
  <si>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</si>
  <si>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</si>
  <si>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</si>
  <si>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</si>
  <si>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</si>
  <si>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</si>
  <si>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</si>
  <si>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</si>
  <si>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</si>
  <si>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</si>
  <si>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</si>
  <si>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</si>
  <si>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</si>
  <si>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</si>
  <si>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</si>
  <si>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</si>
  <si>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</si>
  <si>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</si>
  <si>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</si>
  <si>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</si>
  <si>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</si>
  <si>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</si>
  <si>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</si>
  <si>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</si>
  <si>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</si>
  <si>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</si>
  <si>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</si>
  <si>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</si>
  <si>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</si>
  <si>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</si>
  <si>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</si>
  <si>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</si>
  <si>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</si>
  <si>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</si>
  <si>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</si>
  <si>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</si>
  <si>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</si>
  <si>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</si>
  <si>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</si>
  <si>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</si>
  <si>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</si>
  <si>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</si>
  <si>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</si>
  <si>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</si>
  <si>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</si>
  <si>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</si>
  <si>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</si>
  <si>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</si>
  <si>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</si>
  <si>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</si>
  <si>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</si>
  <si>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</si>
  <si>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</si>
  <si>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</si>
  <si>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</si>
  <si>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</si>
  <si>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</si>
  <si>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</si>
  <si>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</si>
  <si>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</si>
  <si>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</si>
  <si>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</si>
  <si>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</si>
  <si>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</si>
  <si>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</si>
  <si>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</si>
  <si>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</si>
  <si>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</si>
  <si>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</si>
  <si>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</si>
  <si>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</si>
  <si>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</si>
  <si>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</si>
  <si>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</si>
  <si>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</si>
  <si>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</si>
  <si>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</si>
  <si>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</si>
  <si>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</si>
  <si>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</si>
  <si>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</si>
  <si>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</si>
  <si>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</si>
  <si>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</si>
  <si>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</si>
  <si>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</si>
  <si>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</si>
  <si>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</si>
  <si>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</si>
  <si>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</si>
  <si>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</si>
  <si>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</si>
  <si>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</si>
  <si>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</si>
  <si>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</si>
  <si>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</si>
  <si>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</si>
  <si>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</si>
  <si>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</si>
  <si>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</si>
  <si>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</si>
  <si>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</si>
  <si>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</si>
  <si>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</si>
  <si>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</si>
  <si>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</si>
  <si>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</si>
  <si>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</si>
  <si>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</si>
  <si>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</si>
  <si>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</si>
  <si>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</si>
  <si>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</si>
  <si>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</si>
  <si>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</si>
  <si>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</si>
  <si>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</si>
  <si>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</si>
  <si>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</si>
  <si>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</si>
  <si>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</si>
  <si>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</si>
  <si>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</si>
  <si>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</si>
  <si>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</si>
  <si>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</si>
  <si>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</si>
  <si>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</si>
  <si>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</si>
  <si>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</si>
  <si>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</si>
  <si>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</si>
  <si>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</si>
  <si>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</si>
  <si>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</si>
  <si>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</si>
  <si>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</si>
  <si>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</si>
  <si>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</si>
  <si>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</si>
  <si>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</si>
  <si>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</si>
  <si>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</si>
  <si>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</si>
  <si>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</si>
  <si>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</si>
  <si>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</si>
  <si>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</si>
  <si>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</si>
  <si>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</si>
  <si>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</si>
  <si>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</si>
  <si>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</si>
  <si>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</si>
  <si>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</si>
  <si>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</si>
  <si>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</si>
  <si>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</si>
  <si>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</si>
  <si>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</si>
  <si>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</si>
  <si>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</si>
  <si>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</si>
  <si>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</si>
  <si>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</si>
  <si>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</si>
  <si>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</si>
  <si>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</si>
  <si>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</si>
  <si>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</si>
  <si>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</si>
  <si>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</si>
  <si>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</si>
  <si>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</si>
  <si>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</si>
  <si>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</si>
  <si>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</si>
  <si>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</si>
  <si>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</si>
  <si>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</si>
  <si>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</si>
  <si>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</si>
  <si>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</si>
  <si>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</si>
  <si>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</si>
  <si>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</si>
  <si>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</si>
  <si>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</si>
  <si>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</si>
  <si>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</si>
  <si>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</si>
  <si>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</si>
  <si>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</si>
  <si>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</si>
  <si>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</si>
  <si>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</si>
  <si>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</si>
  <si>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</si>
  <si>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</si>
  <si>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</si>
  <si>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</si>
  <si>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</si>
  <si>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</si>
  <si>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</si>
  <si>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</si>
  <si>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</si>
  <si>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</si>
  <si>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</si>
  <si>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</si>
  <si>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</si>
  <si>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</si>
  <si>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</si>
  <si>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</si>
  <si>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</si>
  <si>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</si>
  <si>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</si>
  <si>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</si>
  <si>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</si>
  <si>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</si>
  <si>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</si>
  <si>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</si>
  <si>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</si>
  <si>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</si>
  <si>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</si>
  <si>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</si>
  <si>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</si>
  <si>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</si>
  <si>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</si>
  <si>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</si>
  <si>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</si>
  <si>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</si>
  <si>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</si>
  <si>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</si>
  <si>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</si>
  <si>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</si>
  <si>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</si>
  <si>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</si>
  <si>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</si>
  <si>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</si>
  <si>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</si>
  <si>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</si>
  <si>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</si>
  <si>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</si>
  <si>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</si>
  <si>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</si>
  <si>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</si>
  <si>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</si>
  <si>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</si>
  <si>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</si>
  <si>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</si>
  <si>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</si>
  <si>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</si>
  <si>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</si>
  <si>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</si>
  <si>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</si>
  <si>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</si>
  <si>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</si>
  <si>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</si>
  <si>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</si>
  <si>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</si>
  <si>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</si>
  <si>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</si>
  <si>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</si>
  <si>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</si>
  <si>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</si>
  <si>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</si>
  <si>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</si>
  <si>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</si>
  <si>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</si>
  <si>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</si>
  <si>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</si>
  <si>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</si>
  <si>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</si>
  <si>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</si>
  <si>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</si>
  <si>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</si>
  <si>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</si>
  <si>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</si>
  <si>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</si>
  <si>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</si>
  <si>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</si>
  <si>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</si>
  <si>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</si>
  <si>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</si>
  <si>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</si>
  <si>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</si>
  <si>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</si>
  <si>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</si>
  <si>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</si>
  <si>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</si>
  <si>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</si>
  <si>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</si>
  <si>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</si>
  <si>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</si>
  <si>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</si>
  <si>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</si>
  <si>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</si>
  <si>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</si>
  <si>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</si>
  <si>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</si>
  <si>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</si>
  <si>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</si>
  <si>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</si>
  <si>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</si>
  <si>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</si>
  <si>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</si>
  <si>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</si>
  <si>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</si>
  <si>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</si>
  <si>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</si>
  <si>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</si>
  <si>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</si>
  <si>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</si>
  <si>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</si>
  <si>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</si>
  <si>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</si>
  <si>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</si>
  <si>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</si>
  <si>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</si>
  <si>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</si>
  <si>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</si>
  <si>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</si>
  <si>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</si>
  <si>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</si>
  <si>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</si>
  <si>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</si>
  <si>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</si>
  <si>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</si>
  <si>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</si>
  <si>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</si>
  <si>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</si>
  <si>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</si>
  <si>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</si>
  <si>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</si>
  <si>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</si>
  <si>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</si>
  <si>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</si>
  <si>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</si>
  <si>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</si>
  <si>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</si>
  <si>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</si>
  <si>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</si>
  <si>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</si>
  <si>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</si>
  <si>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</si>
  <si>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</si>
  <si>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</si>
  <si>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</si>
  <si>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</si>
  <si>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</si>
  <si>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</si>
  <si>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</si>
  <si>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</si>
  <si>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</si>
  <si>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</si>
  <si>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</si>
  <si>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</si>
  <si>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</si>
  <si>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</si>
  <si>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</si>
  <si>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</si>
  <si>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</si>
  <si>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</si>
  <si>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</si>
  <si>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</si>
  <si>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</si>
  <si>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</si>
  <si>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</si>
  <si>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</si>
  <si>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</si>
  <si>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</si>
  <si>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</si>
  <si>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</si>
  <si>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</si>
  <si>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</si>
  <si>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</si>
  <si>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</si>
  <si>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</si>
  <si>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</si>
  <si>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</si>
  <si>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</si>
  <si>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</si>
  <si>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</si>
  <si>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</si>
  <si>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</si>
  <si>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</si>
  <si>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</si>
  <si>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</si>
  <si>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</si>
  <si>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</si>
  <si>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</si>
  <si>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</si>
  <si>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</si>
  <si>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</si>
  <si>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</si>
  <si>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</si>
  <si>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</si>
  <si>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</si>
  <si>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</si>
  <si>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</si>
  <si>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</si>
  <si>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</si>
  <si>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</si>
  <si>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</si>
  <si>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</si>
  <si>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</si>
  <si>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</si>
  <si>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</si>
  <si>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</si>
  <si>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</si>
  <si>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</si>
  <si>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</si>
  <si>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</si>
  <si>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</si>
  <si>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</si>
  <si>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</si>
  <si>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</si>
  <si>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</si>
  <si>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</si>
  <si>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</si>
  <si>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</si>
  <si>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</si>
  <si>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</si>
  <si>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</si>
  <si>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</si>
  <si>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</si>
  <si>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</si>
  <si>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</si>
  <si>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</si>
  <si>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</si>
  <si>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</si>
  <si>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</si>
  <si>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</si>
  <si>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</si>
  <si>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</si>
  <si>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</si>
  <si>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</si>
  <si>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</si>
  <si>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</si>
  <si>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</si>
  <si>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</si>
  <si>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</si>
  <si>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</si>
  <si>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</si>
  <si>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</si>
  <si>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</si>
  <si>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</si>
  <si>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</si>
  <si>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</si>
  <si>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</si>
  <si>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</si>
  <si>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</si>
  <si>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</si>
  <si>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</si>
  <si>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</si>
  <si>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</si>
  <si>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</si>
  <si>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</si>
  <si>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</si>
  <si>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</si>
  <si>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</si>
  <si>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</si>
  <si>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</si>
  <si>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</si>
  <si>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</si>
  <si>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</si>
  <si>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</si>
  <si>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</si>
  <si>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</si>
  <si>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</si>
  <si>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</si>
  <si>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</si>
  <si>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</si>
  <si>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</si>
  <si>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</si>
  <si>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</si>
  <si>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</si>
  <si>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</si>
  <si>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</si>
  <si>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</si>
  <si>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</si>
  <si>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</si>
  <si>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</si>
  <si>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</si>
  <si>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</si>
  <si>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</si>
  <si>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</si>
  <si>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</si>
  <si>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</si>
  <si>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</si>
  <si>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</si>
  <si>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</si>
  <si>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</si>
  <si>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</si>
  <si>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</si>
  <si>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</si>
  <si>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</si>
  <si>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</si>
  <si>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</si>
  <si>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</si>
  <si>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</si>
  <si>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</si>
  <si>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</si>
  <si>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</si>
  <si>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</si>
  <si>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</si>
  <si>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</si>
  <si>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</si>
  <si>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</si>
  <si>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</si>
  <si>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</si>
  <si>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</si>
  <si>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</si>
  <si>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</si>
  <si>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</si>
  <si>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</si>
  <si>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</si>
  <si>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</si>
  <si>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</si>
  <si>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</si>
  <si>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</si>
  <si>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</si>
  <si>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</si>
  <si>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</si>
  <si>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</si>
  <si>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</si>
  <si>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</si>
  <si>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</si>
  <si>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</si>
  <si>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</si>
  <si>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</si>
  <si>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</si>
  <si>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</si>
  <si>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</si>
  <si>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</si>
  <si>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</si>
  <si>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</si>
  <si>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</si>
  <si>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</si>
  <si>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</si>
  <si>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</si>
  <si>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</si>
  <si>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</si>
  <si>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</si>
  <si>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</si>
  <si>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</si>
  <si>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</si>
  <si>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</si>
  <si>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</si>
  <si>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</si>
  <si>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</si>
  <si>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</si>
  <si>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</si>
  <si>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</si>
  <si>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</si>
  <si>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</si>
  <si>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</si>
  <si>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</si>
  <si>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</si>
  <si>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</si>
  <si>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</si>
  <si>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</si>
  <si>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</si>
  <si>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</si>
  <si>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</si>
  <si>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</si>
  <si>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</si>
  <si>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</si>
  <si>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</si>
  <si>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</si>
  <si>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</si>
  <si>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</si>
  <si>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</si>
  <si>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</si>
  <si>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</si>
  <si>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</si>
  <si>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</si>
  <si>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</si>
  <si>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</si>
  <si>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</si>
  <si>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</si>
  <si>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</si>
  <si>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</si>
  <si>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</si>
  <si>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</si>
  <si>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</si>
  <si>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</si>
  <si>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</si>
  <si>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</si>
  <si>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</si>
  <si>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</si>
  <si>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</si>
  <si>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</si>
  <si>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</si>
  <si>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</si>
  <si>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</si>
  <si>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</si>
  <si>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</si>
  <si>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</si>
  <si>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</si>
  <si>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</si>
  <si>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</si>
  <si>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</si>
  <si>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</si>
  <si>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</si>
  <si>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</si>
  <si>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</si>
  <si>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</si>
  <si>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</si>
  <si>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</si>
  <si>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</si>
  <si>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</si>
  <si>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</si>
  <si>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</si>
  <si>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</si>
  <si>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</si>
  <si>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</si>
  <si>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</si>
  <si>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</si>
  <si>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</si>
  <si>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</si>
  <si>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</si>
  <si>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</si>
  <si>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</si>
  <si>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</si>
  <si>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</si>
  <si>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</si>
  <si>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</si>
  <si>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</si>
  <si>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</si>
  <si>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</si>
  <si>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</si>
  <si>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</si>
  <si>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</si>
  <si>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</si>
  <si>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</si>
  <si>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</si>
  <si>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</si>
  <si>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</si>
  <si>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</si>
  <si>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</si>
  <si>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</si>
  <si>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</si>
  <si>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</si>
  <si>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</si>
  <si>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</si>
  <si>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</si>
  <si>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</si>
  <si>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</si>
  <si>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</si>
  <si>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</si>
  <si>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</si>
  <si>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</si>
  <si>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</si>
  <si>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</si>
  <si>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</si>
  <si>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</si>
  <si>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</si>
  <si>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</si>
  <si>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</si>
  <si>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</si>
  <si>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</si>
  <si>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</si>
  <si>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</si>
  <si>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</si>
  <si>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</si>
  <si>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</si>
  <si>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</si>
  <si>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</si>
  <si>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</si>
  <si>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</si>
  <si>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</si>
  <si>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</si>
  <si>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</si>
  <si>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</si>
  <si>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</si>
  <si>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</si>
  <si>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</si>
  <si>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</si>
  <si>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</si>
  <si>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</si>
  <si>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</si>
  <si>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</si>
  <si>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</si>
  <si>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</si>
  <si>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</si>
  <si>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</si>
  <si>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</si>
  <si>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</si>
  <si>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</si>
  <si>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</si>
  <si>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</si>
  <si>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</si>
  <si>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</si>
  <si>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</si>
  <si>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</si>
  <si>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</si>
  <si>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</si>
  <si>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</si>
  <si>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</si>
  <si>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</si>
  <si>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</si>
  <si>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</si>
  <si>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</si>
  <si>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</si>
  <si>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</si>
  <si>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</si>
  <si>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</si>
  <si>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</si>
  <si>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</si>
  <si>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</si>
  <si>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</si>
  <si>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</si>
  <si>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</si>
  <si>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</si>
  <si>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</si>
  <si>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</si>
  <si>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</si>
  <si>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</si>
  <si>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</si>
  <si>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</si>
  <si>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</si>
  <si>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</si>
  <si>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</si>
  <si>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</si>
  <si>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</si>
  <si>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</si>
  <si>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</si>
  <si>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</si>
  <si>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</si>
  <si>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</si>
  <si>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</si>
  <si>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</si>
  <si>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</si>
  <si>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</si>
  <si>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</si>
  <si>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</si>
  <si>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</si>
  <si>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</si>
  <si>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</si>
  <si>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</si>
  <si>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</si>
  <si>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</si>
  <si>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</si>
  <si>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</si>
  <si>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</si>
  <si>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</si>
  <si>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</si>
  <si>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</si>
  <si>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</si>
  <si>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</si>
  <si>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</si>
  <si>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</si>
  <si>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</si>
  <si>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</si>
  <si>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</si>
  <si>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</si>
  <si>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</si>
  <si>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</si>
  <si>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</si>
  <si>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</si>
  <si>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</si>
  <si>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</si>
  <si>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</si>
  <si>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</si>
  <si>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</si>
  <si>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</si>
  <si>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</si>
  <si>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</si>
  <si>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</si>
  <si>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</si>
  <si>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</si>
  <si>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</si>
  <si>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</si>
  <si>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</si>
  <si>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</si>
  <si>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</si>
  <si>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</si>
  <si>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</si>
  <si>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</si>
  <si>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</si>
  <si>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</si>
  <si>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</si>
  <si>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</si>
  <si>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</si>
  <si>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</si>
  <si>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</si>
  <si>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</si>
  <si>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</si>
  <si>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</si>
  <si>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</si>
  <si>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</si>
  <si>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</si>
  <si>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</si>
  <si>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</si>
  <si>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</si>
  <si>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</si>
  <si>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</si>
  <si>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</si>
  <si>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</si>
  <si>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</si>
  <si>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</si>
  <si>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</si>
  <si>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</si>
  <si>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</si>
  <si>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</si>
  <si>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</si>
  <si>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</si>
  <si>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</si>
  <si>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</si>
  <si>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</si>
  <si>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</si>
  <si>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</si>
  <si>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</si>
  <si>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</si>
  <si>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</si>
  <si>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</si>
  <si>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</si>
  <si>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</si>
  <si>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</si>
  <si>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</si>
  <si>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</si>
  <si>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</si>
  <si>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</si>
  <si>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</si>
  <si>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</si>
  <si>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</si>
  <si>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</si>
  <si>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</si>
  <si>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</si>
  <si>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</si>
  <si>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</si>
  <si>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</si>
  <si>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</si>
  <si>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</si>
  <si>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</si>
  <si>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</si>
  <si>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</si>
  <si>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</si>
  <si>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</si>
  <si>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</si>
  <si>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</si>
  <si>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</si>
  <si>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</si>
  <si>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</si>
  <si>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</si>
  <si>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</si>
  <si>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</si>
  <si>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</si>
  <si>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</si>
  <si>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</si>
  <si>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</si>
  <si>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</si>
  <si>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</si>
  <si>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</si>
  <si>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</si>
  <si>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</si>
  <si>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</si>
  <si>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</si>
  <si>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</si>
  <si>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</si>
  <si>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</si>
  <si>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</si>
  <si>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</si>
  <si>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</si>
  <si>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</si>
  <si>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</si>
  <si>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</si>
  <si>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</si>
  <si>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</si>
  <si>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</si>
  <si>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</si>
  <si>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</si>
  <si>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</si>
  <si>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</si>
  <si>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</si>
  <si>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</si>
  <si>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</si>
  <si>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</si>
  <si>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</si>
  <si>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</si>
  <si>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</si>
  <si>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</si>
  <si>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</si>
  <si>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</si>
  <si>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</si>
  <si>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</si>
  <si>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</si>
  <si>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</si>
  <si>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</si>
  <si>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</si>
  <si>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</si>
  <si>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</si>
  <si>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</si>
  <si>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</si>
  <si>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</si>
  <si>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</si>
  <si>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</si>
  <si>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</si>
  <si>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</si>
  <si>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</si>
  <si>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</si>
  <si>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</si>
  <si>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</si>
  <si>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</si>
  <si>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</si>
  <si>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</si>
  <si>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</si>
  <si>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</si>
  <si>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</si>
  <si>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</si>
  <si>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</si>
  <si>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</si>
  <si>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</si>
  <si>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</si>
  <si>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</si>
  <si>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</si>
  <si>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</si>
  <si>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</si>
  <si>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</si>
  <si>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</si>
  <si>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</si>
  <si>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</si>
  <si>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</si>
  <si>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</si>
  <si>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</si>
  <si>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</si>
  <si>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</si>
  <si>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</si>
  <si>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</si>
  <si>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</si>
  <si>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</si>
  <si>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</si>
  <si>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</si>
  <si>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</si>
  <si>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</si>
  <si>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</si>
  <si>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</si>
  <si>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</si>
  <si>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</si>
  <si>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</si>
  <si>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</si>
  <si>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</si>
  <si>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</si>
  <si>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</si>
  <si>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</si>
  <si>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</si>
  <si>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</si>
  <si>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</si>
  <si>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</si>
  <si>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</si>
  <si>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</si>
  <si>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</si>
  <si>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</si>
  <si>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</si>
  <si>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</si>
  <si>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</si>
  <si>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</si>
  <si>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</si>
  <si>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</si>
  <si>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</si>
  <si>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</si>
  <si>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</si>
  <si>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</si>
  <si>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</si>
  <si>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</si>
  <si>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</si>
  <si>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</si>
  <si>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</si>
  <si>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</si>
  <si>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</si>
  <si>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</si>
  <si>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</si>
  <si>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</si>
  <si>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</si>
  <si>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</si>
  <si>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</si>
  <si>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</si>
  <si>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</si>
  <si>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</si>
  <si>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</si>
  <si>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</si>
  <si>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</si>
  <si>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</si>
  <si>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</si>
  <si>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</si>
  <si>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</si>
  <si>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</si>
  <si>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</si>
  <si>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</si>
  <si>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</si>
  <si>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</si>
  <si>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</si>
  <si>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</si>
  <si>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</si>
  <si>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</si>
  <si>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</si>
  <si>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</si>
  <si>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</si>
  <si>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</si>
  <si>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</si>
  <si>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</si>
  <si>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</si>
  <si>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</si>
  <si>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</si>
  <si>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</si>
  <si>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</si>
  <si>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</si>
  <si>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</si>
  <si>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</si>
  <si>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</si>
  <si>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</si>
  <si>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</si>
  <si>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</si>
  <si>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</si>
  <si>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</si>
  <si>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</si>
  <si>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</si>
  <si>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</si>
  <si>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</si>
  <si>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</si>
  <si>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</si>
  <si>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</si>
  <si>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</si>
  <si>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</si>
  <si>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</si>
  <si>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</si>
  <si>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</si>
  <si>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</si>
  <si>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</si>
  <si>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</si>
  <si>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</si>
  <si>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</si>
  <si>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</si>
  <si>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</si>
  <si>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</si>
  <si>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</si>
  <si>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</si>
  <si>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</si>
  <si>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</si>
  <si>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</si>
  <si>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</si>
  <si>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</si>
  <si>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</si>
  <si>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</si>
  <si>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</si>
  <si>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</si>
  <si>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</si>
  <si>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</si>
  <si>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</si>
  <si>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</si>
  <si>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</si>
  <si>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</si>
  <si>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</si>
  <si>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</si>
  <si>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</si>
  <si>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</si>
  <si>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</si>
  <si>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</si>
  <si>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</si>
  <si>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</si>
  <si>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</si>
  <si>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</si>
  <si>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</si>
  <si>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</si>
  <si>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</si>
  <si>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</si>
  <si>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</si>
  <si>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</si>
  <si>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</si>
  <si>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</si>
  <si>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</si>
  <si>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</si>
  <si>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</si>
  <si>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</si>
  <si>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</si>
  <si>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</si>
  <si>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</si>
  <si>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</si>
  <si>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</si>
  <si>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</si>
  <si>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</si>
  <si>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</si>
  <si>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</si>
  <si>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</si>
  <si>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</si>
  <si>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</si>
  <si>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</si>
  <si>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</si>
  <si>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</si>
  <si>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</si>
  <si>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</si>
  <si>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</si>
  <si>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</si>
  <si>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</si>
  <si>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</si>
  <si>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</si>
  <si>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</si>
  <si>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</si>
  <si>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</si>
  <si>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</si>
  <si>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</si>
  <si>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</si>
  <si>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</si>
  <si>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</si>
  <si>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</si>
  <si>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</si>
  <si>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</si>
  <si>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</si>
  <si>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</si>
  <si>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</si>
  <si>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</si>
  <si>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</si>
  <si>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</si>
  <si>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</si>
  <si>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</si>
  <si>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</si>
  <si>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</si>
  <si>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</si>
  <si>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</si>
  <si>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</si>
  <si>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</si>
  <si>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</si>
  <si>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</si>
  <si>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</si>
  <si>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</si>
  <si>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</si>
  <si>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</si>
  <si>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</si>
  <si>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</si>
  <si>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</si>
  <si>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</si>
  <si>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</si>
  <si>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</si>
  <si>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</si>
  <si>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</si>
  <si>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</si>
  <si>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</si>
  <si>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</si>
  <si>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</si>
  <si>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</si>
  <si>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</si>
  <si>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</si>
  <si>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</si>
  <si>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</si>
  <si>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</si>
  <si>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</si>
  <si>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</si>
  <si>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</si>
  <si>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</si>
  <si>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</si>
  <si>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</si>
  <si>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</si>
  <si>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</si>
  <si>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</si>
  <si>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</si>
  <si>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</si>
  <si>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</si>
  <si>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</si>
  <si>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</si>
  <si>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</si>
  <si>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</si>
  <si>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</si>
  <si>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</si>
  <si>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</si>
  <si>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</si>
  <si>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</si>
  <si>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</si>
  <si>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</si>
  <si>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</si>
  <si>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</si>
  <si>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</si>
  <si>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</si>
  <si>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</si>
  <si>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</si>
  <si>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</si>
  <si>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</si>
  <si>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</si>
  <si>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</si>
  <si>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</si>
  <si>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</si>
  <si>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</si>
  <si>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</si>
  <si>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</si>
  <si>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</si>
  <si>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</si>
  <si>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</si>
  <si>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</si>
  <si>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</si>
  <si>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</si>
  <si>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</si>
  <si>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</si>
  <si>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</si>
  <si>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</si>
  <si>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</si>
  <si>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</si>
  <si>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</si>
  <si>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</si>
  <si>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</si>
  <si>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</si>
  <si>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</si>
  <si>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</si>
  <si>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</si>
  <si>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</si>
  <si>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</si>
  <si>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</si>
  <si>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</si>
  <si>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</si>
  <si>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</si>
  <si>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</si>
  <si>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</si>
  <si>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</si>
  <si>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</si>
  <si>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</si>
  <si>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</si>
  <si>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</si>
  <si>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</si>
  <si>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</si>
  <si>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</si>
  <si>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</si>
  <si>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</si>
  <si>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</si>
  <si>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</si>
  <si>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</si>
  <si>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</si>
  <si>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</si>
  <si>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</si>
  <si>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</si>
  <si>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</si>
  <si>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</si>
  <si>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</si>
  <si>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</si>
  <si>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</si>
  <si>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</si>
  <si>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</si>
  <si>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</si>
  <si>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</si>
  <si>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</si>
  <si>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</si>
  <si>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</si>
  <si>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</si>
  <si>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</si>
  <si>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</si>
  <si>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</si>
  <si>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</si>
  <si>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</si>
  <si>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</si>
  <si>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</si>
  <si>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</si>
  <si>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</si>
  <si>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</si>
  <si>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</si>
  <si>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</si>
  <si>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</si>
  <si>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</si>
  <si>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</si>
  <si>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</si>
  <si>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</si>
  <si>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</si>
  <si>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</si>
  <si>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</si>
  <si>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</si>
  <si>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</si>
  <si>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</si>
  <si>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</si>
  <si>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</si>
  <si>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</si>
  <si>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</si>
  <si>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</si>
  <si>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</si>
  <si>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</si>
  <si>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</si>
  <si>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</si>
  <si>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</si>
  <si>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</si>
  <si>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</si>
  <si>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</si>
  <si>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</si>
  <si>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</si>
  <si>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</si>
  <si>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</si>
  <si>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</si>
  <si>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</si>
  <si>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</si>
  <si>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</si>
  <si>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</si>
  <si>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</si>
  <si>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</si>
  <si>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</si>
  <si>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</si>
  <si>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</si>
  <si>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</si>
  <si>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</si>
  <si>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</si>
  <si>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</si>
  <si>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</si>
  <si>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</si>
  <si>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</si>
  <si>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</si>
  <si>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</si>
  <si>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</si>
  <si>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</si>
  <si>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</si>
  <si>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</si>
  <si>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</si>
  <si>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</si>
  <si>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</si>
  <si>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</si>
  <si>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</si>
  <si>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</si>
  <si>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</si>
  <si>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</si>
  <si>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</si>
  <si>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</si>
  <si>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</si>
  <si>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</si>
  <si>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</si>
  <si>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</si>
  <si>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</si>
  <si>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</si>
  <si>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</si>
  <si>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</si>
  <si>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</si>
  <si>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</si>
  <si>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</si>
  <si>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</si>
  <si>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</si>
  <si>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</si>
  <si>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</si>
  <si>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</si>
  <si>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</si>
  <si>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</si>
  <si>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</si>
  <si>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</si>
  <si>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</si>
  <si>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</si>
  <si>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</si>
  <si>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</si>
  <si>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</si>
  <si>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</si>
  <si>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</si>
  <si>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</si>
  <si>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</si>
  <si>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</si>
  <si>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</si>
  <si>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</si>
  <si>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</si>
  <si>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</si>
  <si>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</si>
  <si>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</si>
  <si>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</si>
  <si>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</si>
  <si>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</si>
  <si>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</si>
  <si>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</si>
  <si>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</si>
  <si>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</si>
  <si>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</si>
  <si>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</si>
  <si>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</si>
  <si>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</si>
  <si>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</si>
  <si>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</si>
  <si>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</si>
  <si>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</si>
  <si>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</si>
  <si>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</si>
  <si>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</si>
  <si>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</si>
  <si>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</si>
  <si>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</si>
  <si>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</si>
  <si>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</si>
  <si>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</si>
  <si>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</si>
  <si>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</si>
  <si>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</si>
  <si>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</si>
  <si>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</si>
  <si>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</si>
  <si>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</si>
  <si>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</si>
  <si>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</si>
  <si>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</si>
  <si>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</si>
  <si>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</si>
  <si>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</si>
  <si>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</si>
  <si>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</si>
  <si>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</si>
  <si>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</si>
  <si>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</si>
  <si>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</si>
  <si>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</si>
  <si>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</si>
  <si>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</si>
  <si>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</si>
  <si>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</si>
  <si>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</si>
  <si>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</si>
  <si>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</si>
  <si>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</si>
  <si>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</si>
  <si>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</si>
  <si>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</si>
  <si>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</si>
  <si>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</si>
  <si>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</si>
  <si>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</si>
  <si>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</si>
  <si>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</si>
  <si>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</si>
  <si>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</si>
  <si>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</si>
  <si>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</si>
  <si>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</si>
  <si>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</si>
  <si>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</si>
  <si>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</si>
  <si>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</si>
  <si>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</si>
  <si>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</si>
  <si>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</si>
  <si>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</si>
  <si>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</si>
  <si>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</si>
  <si>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</si>
  <si>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</si>
  <si>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</si>
  <si>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</si>
  <si>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</si>
  <si>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</si>
  <si>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</si>
  <si>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</si>
  <si>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</si>
  <si>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</si>
  <si>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</si>
  <si>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</si>
  <si>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</si>
  <si>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</si>
  <si>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</si>
  <si>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</si>
  <si>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</si>
  <si>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</si>
  <si>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</si>
  <si>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</si>
  <si>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</si>
  <si>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</si>
  <si>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</si>
  <si>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</si>
  <si>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</si>
  <si>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</si>
  <si>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</si>
  <si>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</si>
  <si>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</si>
  <si>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</si>
  <si>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</si>
  <si>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</si>
  <si>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</si>
  <si>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</si>
  <si>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</si>
  <si>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</si>
  <si>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</si>
  <si>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</si>
  <si>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</si>
  <si>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</si>
  <si>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</si>
  <si>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</si>
  <si>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</si>
  <si>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</si>
  <si>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</si>
  <si>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</si>
  <si>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</si>
  <si>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</si>
  <si>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</si>
  <si>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</si>
  <si>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</si>
  <si>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</si>
  <si>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</si>
  <si>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</si>
  <si>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</si>
  <si>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</si>
  <si>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</si>
  <si>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</si>
  <si>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</si>
  <si>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</si>
  <si>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</si>
  <si>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</si>
  <si>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</si>
  <si>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</si>
  <si>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</si>
  <si>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</si>
  <si>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</si>
  <si>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</si>
  <si>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</si>
  <si>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</si>
  <si>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</si>
  <si>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</si>
  <si>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</si>
  <si>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</si>
  <si>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</si>
  <si>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</si>
  <si>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</si>
  <si>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</si>
  <si>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</si>
  <si>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</si>
  <si>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</si>
  <si>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</si>
  <si>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</si>
  <si>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</si>
  <si>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</si>
  <si>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</si>
  <si>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</si>
  <si>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</si>
  <si>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</si>
  <si>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</si>
  <si>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</si>
  <si>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</si>
  <si>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</si>
  <si>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</si>
  <si>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</si>
  <si>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</si>
  <si>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</si>
  <si>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</si>
  <si>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</si>
  <si>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</si>
  <si>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</si>
  <si>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</si>
  <si>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</si>
  <si>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</si>
  <si>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</si>
  <si>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</si>
  <si>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</si>
  <si>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</si>
  <si>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</si>
  <si>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</si>
  <si>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</si>
  <si>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</si>
  <si>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</si>
  <si>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</si>
  <si>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</si>
  <si>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</si>
  <si>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</si>
  <si>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</si>
  <si>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</si>
  <si>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</si>
  <si>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</si>
  <si>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</si>
  <si>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</si>
  <si>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</si>
  <si>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</si>
  <si>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</si>
  <si>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</si>
  <si>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</si>
  <si>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</si>
  <si>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</si>
  <si>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</si>
  <si>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</si>
  <si>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</si>
  <si>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</si>
  <si>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</si>
  <si>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</si>
  <si>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</si>
  <si>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</si>
  <si>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</si>
  <si>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</si>
  <si>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</si>
  <si>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</si>
  <si>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</si>
  <si>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</si>
  <si>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</si>
  <si>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</si>
  <si>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</si>
  <si>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</si>
  <si>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</si>
  <si>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</si>
  <si>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</si>
  <si>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</si>
  <si>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</si>
  <si>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</si>
  <si>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</si>
  <si>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</si>
  <si>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</si>
  <si>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</si>
  <si>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</si>
  <si>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</si>
  <si>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</si>
  <si>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</si>
  <si>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</si>
  <si>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</si>
  <si>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</si>
  <si>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</si>
  <si>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</si>
  <si>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</si>
  <si>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</si>
  <si>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</si>
  <si>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</si>
  <si>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</si>
  <si>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</si>
  <si>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</si>
  <si>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</si>
  <si>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</si>
  <si>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</si>
  <si>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</si>
  <si>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</si>
  <si>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</si>
  <si>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</si>
  <si>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</si>
  <si>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</si>
  <si>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</si>
  <si>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</si>
  <si>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</si>
  <si>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</si>
  <si>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</si>
  <si>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</si>
  <si>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</si>
  <si>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</si>
  <si>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</si>
  <si>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</si>
  <si>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</si>
  <si>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</si>
  <si>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</si>
  <si>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</si>
  <si>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</si>
  <si>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</si>
  <si>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</si>
  <si>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</si>
  <si>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</si>
  <si>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</si>
  <si>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</si>
  <si>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</si>
  <si>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</si>
  <si>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</si>
  <si>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</si>
  <si>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</si>
  <si>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</si>
  <si>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</si>
  <si>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</si>
  <si>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</si>
  <si>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</si>
  <si>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</si>
  <si>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</si>
  <si>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</si>
  <si>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</si>
  <si>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</si>
  <si>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</si>
  <si>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</si>
  <si>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</si>
  <si>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</si>
  <si>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</si>
  <si>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</si>
  <si>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</si>
  <si>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</si>
  <si>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</si>
  <si>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</si>
  <si>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</si>
  <si>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</si>
  <si>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</si>
  <si>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</si>
  <si>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</si>
  <si>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</si>
  <si>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</si>
  <si>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</si>
  <si>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</si>
  <si>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</si>
  <si>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</si>
  <si>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</si>
  <si>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</si>
  <si>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</si>
  <si>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</si>
  <si>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</si>
  <si>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</si>
  <si>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</si>
  <si>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</si>
  <si>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</si>
  <si>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</si>
  <si>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</si>
  <si>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</si>
  <si>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</si>
  <si>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</si>
  <si>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</si>
  <si>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</si>
  <si>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</si>
  <si>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</si>
  <si>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</si>
  <si>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</si>
  <si>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</si>
  <si>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</si>
  <si>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</si>
  <si>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</si>
  <si>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</si>
  <si>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</si>
  <si>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</si>
  <si>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</si>
  <si>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</si>
  <si>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</si>
  <si>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</si>
  <si>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</si>
  <si>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</si>
  <si>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</si>
  <si>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</si>
  <si>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</si>
  <si>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</si>
  <si>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</si>
  <si>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</si>
  <si>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</si>
  <si>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</si>
  <si>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</si>
  <si>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</si>
  <si>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</si>
  <si>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</si>
  <si>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</si>
  <si>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</si>
  <si>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</si>
  <si>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</si>
  <si>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</si>
  <si>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</si>
  <si>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</si>
  <si>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</si>
  <si>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</si>
  <si>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</si>
  <si>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</si>
  <si>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</si>
  <si>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</si>
  <si>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</si>
  <si>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</si>
  <si>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</si>
  <si>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</si>
  <si>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</si>
  <si>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</si>
  <si>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</si>
  <si>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</si>
  <si>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</si>
  <si>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</si>
  <si>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</si>
  <si>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</si>
  <si>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</si>
  <si>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</si>
  <si>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</si>
  <si>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</si>
  <si>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</si>
  <si>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</si>
  <si>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</si>
  <si>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</si>
  <si>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</si>
  <si>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</si>
  <si>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</si>
  <si>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</si>
  <si>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</si>
  <si>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</si>
  <si>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</si>
  <si>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</si>
  <si>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</si>
  <si>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</si>
  <si>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</si>
  <si>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</si>
  <si>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</si>
  <si>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</si>
  <si>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</si>
  <si>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</si>
  <si>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</si>
  <si>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</si>
  <si>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</si>
  <si>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</si>
  <si>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</si>
  <si>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</si>
  <si>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</si>
  <si>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</si>
  <si>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</si>
  <si>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</si>
  <si>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</si>
  <si>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</si>
  <si>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</si>
  <si>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</si>
  <si>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</si>
  <si>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</si>
  <si>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</si>
  <si>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</si>
  <si>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</si>
  <si>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</si>
  <si>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</si>
  <si>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</si>
  <si>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</si>
  <si>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</si>
  <si>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</si>
  <si>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</si>
  <si>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</si>
  <si>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</si>
  <si>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</si>
  <si>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</si>
  <si>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</si>
  <si>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</si>
  <si>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</si>
  <si>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</si>
  <si>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</si>
  <si>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</si>
  <si>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</si>
  <si>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</si>
  <si>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</si>
  <si>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</si>
  <si>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</si>
  <si>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</si>
  <si>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</si>
  <si>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</si>
  <si>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</si>
  <si>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</si>
  <si>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</si>
  <si>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</si>
  <si>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</si>
  <si>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</si>
  <si>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</si>
  <si>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</si>
  <si>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</si>
  <si>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</si>
  <si>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</si>
  <si>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</si>
  <si>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</si>
  <si>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</si>
  <si>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</si>
  <si>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</si>
  <si>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</si>
  <si>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</si>
  <si>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</si>
  <si>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</si>
  <si>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</si>
  <si>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</si>
  <si>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</si>
  <si>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</si>
  <si>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</si>
  <si>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</si>
  <si>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</si>
  <si>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</si>
  <si>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</si>
  <si>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</si>
  <si>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</si>
  <si>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</si>
  <si>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</si>
  <si>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</si>
  <si>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</si>
  <si>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</si>
  <si>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</si>
  <si>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</si>
  <si>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</si>
  <si>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</si>
  <si>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</si>
  <si>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</si>
  <si>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</si>
  <si>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</si>
  <si>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</si>
  <si>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</si>
  <si>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</si>
  <si>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</si>
  <si>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</si>
  <si>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</si>
  <si>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</si>
  <si>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</si>
  <si>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</si>
  <si>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</si>
  <si>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</si>
  <si>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</si>
  <si>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</si>
  <si>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</si>
  <si>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</si>
  <si>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</si>
  <si>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</si>
  <si>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</si>
  <si>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</si>
  <si>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</si>
  <si>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</si>
  <si>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</si>
  <si>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</si>
  <si>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</si>
  <si>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</si>
  <si>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</si>
  <si>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</si>
  <si>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</si>
  <si>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</si>
  <si>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</si>
  <si>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</si>
  <si>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</si>
  <si>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</si>
  <si>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</si>
  <si>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</si>
  <si>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</si>
  <si>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</si>
  <si>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</si>
  <si>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</si>
  <si>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</si>
  <si>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</si>
  <si>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</si>
  <si>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</si>
  <si>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</si>
  <si>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</si>
  <si>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</si>
  <si>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</si>
  <si>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</si>
  <si>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</si>
  <si>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</si>
  <si>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</si>
  <si>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</si>
  <si>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</si>
  <si>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</si>
  <si>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</si>
  <si>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</si>
  <si>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</si>
  <si>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</si>
  <si>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</si>
  <si>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</si>
  <si>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</si>
  <si>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</si>
  <si>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</si>
  <si>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</si>
  <si>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</si>
  <si>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</si>
  <si>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</si>
  <si>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</si>
  <si>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</si>
  <si>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</si>
  <si>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</si>
  <si>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</si>
  <si>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</si>
  <si>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</si>
  <si>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</si>
  <si>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</si>
  <si>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</si>
  <si>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</si>
  <si>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</si>
  <si>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</si>
  <si>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</si>
  <si>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</si>
  <si>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</si>
  <si>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</si>
  <si>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</si>
  <si>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</si>
  <si>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</si>
  <si>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</si>
  <si>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</si>
  <si>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</si>
  <si>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</si>
  <si>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</si>
  <si>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</si>
  <si>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</si>
  <si>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</si>
  <si>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</si>
  <si>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</si>
  <si>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</si>
  <si>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</si>
  <si>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</si>
  <si>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</si>
  <si>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</si>
  <si>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</si>
  <si>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</si>
  <si>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</si>
  <si>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</si>
  <si>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</si>
  <si>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</si>
  <si>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</si>
  <si>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</si>
  <si>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</si>
  <si>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</si>
  <si>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</si>
  <si>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</si>
  <si>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</si>
  <si>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</si>
  <si>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</si>
  <si>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</si>
  <si>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</si>
  <si>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</si>
  <si>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</si>
  <si>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</si>
  <si>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</si>
  <si>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</si>
  <si>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</si>
  <si>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</si>
  <si>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</si>
  <si>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</si>
  <si>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</si>
  <si>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</si>
  <si>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</si>
  <si>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</si>
  <si>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</si>
  <si>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</si>
  <si>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</si>
  <si>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</si>
  <si>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</si>
  <si>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</si>
  <si>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</si>
  <si>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</si>
  <si>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</si>
  <si>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</si>
  <si>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</si>
  <si>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</si>
  <si>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</si>
  <si>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</si>
  <si>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</si>
  <si>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</si>
  <si>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</si>
  <si>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</si>
  <si>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</si>
  <si>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</si>
  <si>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</si>
  <si>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</si>
  <si>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</si>
  <si>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</si>
  <si>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</si>
  <si>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</si>
  <si>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</si>
  <si>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</si>
  <si>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</si>
  <si>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</si>
  <si>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</si>
  <si>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</si>
  <si>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</si>
  <si>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</si>
  <si>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</si>
  <si>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</si>
  <si>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</si>
  <si>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</si>
  <si>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</si>
  <si>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</si>
  <si>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</si>
  <si>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</si>
  <si>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</si>
  <si>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</si>
  <si>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</si>
  <si>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</si>
  <si>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</si>
  <si>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</si>
  <si>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</si>
  <si>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</si>
  <si>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</si>
  <si>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</si>
  <si>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</si>
  <si>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</si>
  <si>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</si>
  <si>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</si>
  <si>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</si>
  <si>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</si>
  <si>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</si>
  <si>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</si>
  <si>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</si>
  <si>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</si>
  <si>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</si>
  <si>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</si>
  <si>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</si>
  <si>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</si>
  <si>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</si>
  <si>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</si>
  <si>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</si>
  <si>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</si>
  <si>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</si>
  <si>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</si>
  <si>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</si>
  <si>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</si>
  <si>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</si>
  <si>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</si>
  <si>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</si>
  <si>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</si>
  <si>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</si>
  <si>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</si>
  <si>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</si>
  <si>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</si>
  <si>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</si>
  <si>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</si>
  <si>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</si>
  <si>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</si>
  <si>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</si>
  <si>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</si>
  <si>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</si>
  <si>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</si>
  <si>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</si>
  <si>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</si>
  <si>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</si>
  <si>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</si>
  <si>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</si>
  <si>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</si>
  <si>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</si>
  <si>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</si>
  <si>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</si>
  <si>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</si>
  <si>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</si>
  <si>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</si>
  <si>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</si>
  <si>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</si>
  <si>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</si>
  <si>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</si>
  <si>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</si>
  <si>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</si>
  <si>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</si>
  <si>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</si>
  <si>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</si>
  <si>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</si>
  <si>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</si>
  <si>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</si>
  <si>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</si>
  <si>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</si>
  <si>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</si>
  <si>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</si>
  <si>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</si>
  <si>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</si>
  <si>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</si>
  <si>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</si>
  <si>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</si>
  <si>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</si>
  <si>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</si>
  <si>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</si>
  <si>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</si>
  <si>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</si>
  <si>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</si>
  <si>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</si>
  <si>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</si>
  <si>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</si>
  <si>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</si>
  <si>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</si>
  <si>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</si>
  <si>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</si>
  <si>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</si>
  <si>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</si>
  <si>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</si>
  <si>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</si>
  <si>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</si>
  <si>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</si>
  <si>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</si>
  <si>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</si>
  <si>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</si>
  <si>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</si>
  <si>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</si>
  <si>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</si>
  <si>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</si>
  <si>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</si>
  <si>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</si>
  <si>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</si>
  <si>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</si>
  <si>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</si>
  <si>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</si>
  <si>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</si>
  <si>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</si>
  <si>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</si>
  <si>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</si>
  <si>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</si>
  <si>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</si>
  <si>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</si>
  <si>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</si>
  <si>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</si>
  <si>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</si>
  <si>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</si>
  <si>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</si>
  <si>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</si>
  <si>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</si>
  <si>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</si>
  <si>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</si>
  <si>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</si>
  <si>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</si>
  <si>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</si>
  <si>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</si>
  <si>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</si>
  <si>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</si>
  <si>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</si>
  <si>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</si>
  <si>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</si>
  <si>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</si>
  <si>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</si>
  <si>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</si>
  <si>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</si>
  <si>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</si>
  <si>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</si>
  <si>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</si>
  <si>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</si>
  <si>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</si>
  <si>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</si>
  <si>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</si>
  <si>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</si>
  <si>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</si>
  <si>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</si>
  <si>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</si>
  <si>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</si>
  <si>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</si>
  <si>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</si>
  <si>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</si>
  <si>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</si>
  <si>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</si>
  <si>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</si>
  <si>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</si>
  <si>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</si>
  <si>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</si>
  <si>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</si>
  <si>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</si>
  <si>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</si>
  <si>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</si>
  <si>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</si>
  <si>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</si>
  <si>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</si>
  <si>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</si>
  <si>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</si>
  <si>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</si>
  <si>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</si>
  <si>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</si>
  <si>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</si>
  <si>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</si>
  <si>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</si>
  <si>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</si>
  <si>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</si>
  <si>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</si>
  <si>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</si>
  <si>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</si>
  <si>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</si>
  <si>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</si>
  <si>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</si>
  <si>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</si>
  <si>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</si>
  <si>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</si>
  <si>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</si>
  <si>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</si>
  <si>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</si>
  <si>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</si>
  <si>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</si>
  <si>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</si>
  <si>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</si>
  <si>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</si>
  <si>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</si>
  <si>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</si>
  <si>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</si>
  <si>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</si>
  <si>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</si>
  <si>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</si>
  <si>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</si>
  <si>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</si>
  <si>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</si>
  <si>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</si>
  <si>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</si>
  <si>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</si>
  <si>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</si>
  <si>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</si>
  <si>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</si>
  <si>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</si>
  <si>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</si>
  <si>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</si>
  <si>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</si>
  <si>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</si>
  <si>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</si>
  <si>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</si>
  <si>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</si>
  <si>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</si>
  <si>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</si>
  <si>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</si>
  <si>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</si>
  <si>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</si>
  <si>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</si>
  <si>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</si>
  <si>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</si>
  <si>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</si>
  <si>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</si>
  <si>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</si>
  <si>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</si>
  <si>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</si>
  <si>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</si>
  <si>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</si>
  <si>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</si>
  <si>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</si>
  <si>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</si>
  <si>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</si>
  <si>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</si>
  <si>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</si>
  <si>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</si>
  <si>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</si>
  <si>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</si>
  <si>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</si>
  <si>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</si>
  <si>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</si>
  <si>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</si>
  <si>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</si>
  <si>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</si>
  <si>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</si>
  <si>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</si>
  <si>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</si>
  <si>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</si>
  <si>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</si>
  <si>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</si>
  <si>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</si>
  <si>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</si>
  <si>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</si>
  <si>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</si>
  <si>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</si>
  <si>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</si>
  <si>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</si>
  <si>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</si>
  <si>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</si>
  <si>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</si>
  <si>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</si>
  <si>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</si>
  <si>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</si>
  <si>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</si>
  <si>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</si>
  <si>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</si>
  <si>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</si>
  <si>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</si>
  <si>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</si>
  <si>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</si>
  <si>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</si>
  <si>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</si>
  <si>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</si>
  <si>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</si>
  <si>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</si>
  <si>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</si>
  <si>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</si>
  <si>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</si>
  <si>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</si>
  <si>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</si>
  <si>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</si>
  <si>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</si>
  <si>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</si>
  <si>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</si>
  <si>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</si>
  <si>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</si>
  <si>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</si>
  <si>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</si>
  <si>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</si>
  <si>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</si>
  <si>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</si>
  <si>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</si>
  <si>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</si>
  <si>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</si>
  <si>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</si>
  <si>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</si>
  <si>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</si>
  <si>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</si>
  <si>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</si>
  <si>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</si>
  <si>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</si>
  <si>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</si>
  <si>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</si>
  <si>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</si>
  <si>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</si>
  <si>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</si>
  <si>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</si>
  <si>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</si>
  <si>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</si>
  <si>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</si>
  <si>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</si>
  <si>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</si>
  <si>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</si>
  <si>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</si>
  <si>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</si>
  <si>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</si>
  <si>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</si>
  <si>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</si>
  <si>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</si>
  <si>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</si>
  <si>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</si>
  <si>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</si>
  <si>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</si>
  <si>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</si>
  <si>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</si>
  <si>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</si>
  <si>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</si>
  <si>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</si>
  <si>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</si>
  <si>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</si>
  <si>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</si>
  <si>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</si>
  <si>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</si>
  <si>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</si>
  <si>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</si>
  <si>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</si>
  <si>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</si>
  <si>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</si>
  <si>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</si>
  <si>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</si>
  <si>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</si>
  <si>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</si>
  <si>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</si>
  <si>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</si>
  <si>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</si>
  <si>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</si>
  <si>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</si>
  <si>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</si>
  <si>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</si>
  <si>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</si>
  <si>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</si>
  <si>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</si>
  <si>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</si>
  <si>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</si>
  <si>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</si>
  <si>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</si>
  <si>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</si>
  <si>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</si>
  <si>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</si>
  <si>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</si>
  <si>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</si>
  <si>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</si>
  <si>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</si>
  <si>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</si>
  <si>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</si>
  <si>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</si>
  <si>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</si>
  <si>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</si>
  <si>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</si>
  <si>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</si>
  <si>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</si>
  <si>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</si>
  <si>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</si>
  <si>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</si>
  <si>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</si>
  <si>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</si>
  <si>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</si>
  <si>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</si>
  <si>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</si>
  <si>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</si>
  <si>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</si>
  <si>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</si>
  <si>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</si>
  <si>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</si>
  <si>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</si>
  <si>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</si>
  <si>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</si>
  <si>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</si>
  <si>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</si>
  <si>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</si>
  <si>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</si>
  <si>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</si>
  <si>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</si>
  <si>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</si>
  <si>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</si>
  <si>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</si>
  <si>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</si>
  <si>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</si>
  <si>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</si>
  <si>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</si>
  <si>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</si>
  <si>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</si>
  <si>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</si>
  <si>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</si>
  <si>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</si>
  <si>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</si>
  <si>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</si>
  <si>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</si>
  <si>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</si>
  <si>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</si>
  <si>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</si>
  <si>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</si>
  <si>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</si>
  <si>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</si>
  <si>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</si>
  <si>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</si>
  <si>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</si>
  <si>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</si>
  <si>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</si>
  <si>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</si>
  <si>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</si>
  <si>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</si>
  <si>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</si>
  <si>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</si>
  <si>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</si>
  <si>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</si>
  <si>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</si>
  <si>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</si>
  <si>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</si>
  <si>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</si>
  <si>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</si>
  <si>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</si>
  <si>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</si>
  <si>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</si>
  <si>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</si>
  <si>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</si>
  <si>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</si>
  <si>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</si>
  <si>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</si>
  <si>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</si>
  <si>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</si>
  <si>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</si>
  <si>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</si>
  <si>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</si>
  <si>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</si>
  <si>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</si>
  <si>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</si>
  <si>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</si>
  <si>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</si>
  <si>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</si>
  <si>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</si>
  <si>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</si>
  <si>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</si>
  <si>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</si>
  <si>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</si>
  <si>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</si>
  <si>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</si>
  <si>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</si>
  <si>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</si>
  <si>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</si>
  <si>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</si>
  <si>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</si>
  <si>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</si>
  <si>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</si>
  <si>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</si>
  <si>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</si>
  <si>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</si>
  <si>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</si>
  <si>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</si>
  <si>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</si>
  <si>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</si>
  <si>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</si>
  <si>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</si>
  <si>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</si>
  <si>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</si>
  <si>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</si>
  <si>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</si>
  <si>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</si>
  <si>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</si>
  <si>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</si>
  <si>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</si>
  <si>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</si>
  <si>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</si>
  <si>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</si>
  <si>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</si>
  <si>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</si>
  <si>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</si>
  <si>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</si>
  <si>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</si>
  <si>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</si>
  <si>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</si>
  <si>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</si>
  <si>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</si>
  <si>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</si>
  <si>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</si>
  <si>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</si>
  <si>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</si>
  <si>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</si>
  <si>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</si>
  <si>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</si>
  <si>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</si>
  <si>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</si>
  <si>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</si>
  <si>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</si>
  <si>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</si>
  <si>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</si>
  <si>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</si>
  <si>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</si>
  <si>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</si>
  <si>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</si>
  <si>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</si>
  <si>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</si>
  <si>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</si>
  <si>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</si>
  <si>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</si>
  <si>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</si>
  <si>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</si>
  <si>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</si>
  <si>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</si>
  <si>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</si>
  <si>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</si>
  <si>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</si>
  <si>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</si>
  <si>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</si>
  <si>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</si>
  <si>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</si>
  <si>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</si>
  <si>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</si>
  <si>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</si>
  <si>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</si>
  <si>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</si>
  <si>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</si>
  <si>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</si>
  <si>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</si>
  <si>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</si>
  <si>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</si>
  <si>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</si>
  <si>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</si>
  <si>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</si>
  <si>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</si>
  <si>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</si>
  <si>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</si>
  <si>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</si>
  <si>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</si>
  <si>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</si>
  <si>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</si>
  <si>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</si>
  <si>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</si>
  <si>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</si>
  <si>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</si>
  <si>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</si>
  <si>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</si>
  <si>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</si>
  <si>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</si>
  <si>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</si>
  <si>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</si>
  <si>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</si>
  <si>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</si>
  <si>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</si>
  <si>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</si>
  <si>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</si>
  <si>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</si>
  <si>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</si>
  <si>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</si>
  <si>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</si>
  <si>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</si>
  <si>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</si>
  <si>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</si>
  <si>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</si>
  <si>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</si>
  <si>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</si>
  <si>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</si>
  <si>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</si>
  <si>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</si>
  <si>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</si>
  <si>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</si>
  <si>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</si>
  <si>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</si>
  <si>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</si>
  <si>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</si>
  <si>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</si>
  <si>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</si>
  <si>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</si>
  <si>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</si>
  <si>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</si>
  <si>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</si>
  <si>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</si>
  <si>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</si>
  <si>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</si>
  <si>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</si>
  <si>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</si>
  <si>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</si>
  <si>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</si>
  <si>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</si>
  <si>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</si>
  <si>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</si>
  <si>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</si>
  <si>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</si>
  <si>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</si>
  <si>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</si>
  <si>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</si>
  <si>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</si>
  <si>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</si>
  <si>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</si>
  <si>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</si>
  <si>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</si>
  <si>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</si>
  <si>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</si>
  <si>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</si>
  <si>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</si>
  <si>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</si>
  <si>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</si>
  <si>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</si>
  <si>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</si>
  <si>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</si>
  <si>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</si>
  <si>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</si>
  <si>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</si>
  <si>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</si>
  <si>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</si>
  <si>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</si>
  <si>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</si>
  <si>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</si>
  <si>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</si>
  <si>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</si>
  <si>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</si>
  <si>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</si>
  <si>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</si>
  <si>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</si>
  <si>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</si>
  <si>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</si>
  <si>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</si>
  <si>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</si>
  <si>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</si>
  <si>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</si>
  <si>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</si>
  <si>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</si>
  <si>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</si>
  <si>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</si>
  <si>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</si>
  <si>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</si>
  <si>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</si>
  <si>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</si>
  <si>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</si>
  <si>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</si>
  <si>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</si>
  <si>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</si>
  <si>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</si>
  <si>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</si>
  <si>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</si>
  <si>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</si>
  <si>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</si>
  <si>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</si>
  <si>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</si>
  <si>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</si>
  <si>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</si>
  <si>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</si>
  <si>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</si>
  <si>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</si>
  <si>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</si>
  <si>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</si>
  <si>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</si>
  <si>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</si>
  <si>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</si>
  <si>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</si>
  <si>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</si>
  <si>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</si>
  <si>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</si>
  <si>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</si>
  <si>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</si>
  <si>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</si>
  <si>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</si>
  <si>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</si>
  <si>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</si>
  <si>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</si>
  <si>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</si>
  <si>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</si>
  <si>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</si>
  <si>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</si>
  <si>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</si>
  <si>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</si>
  <si>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</si>
  <si>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</si>
  <si>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</si>
  <si>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</si>
  <si>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</si>
  <si>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</si>
  <si>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</si>
  <si>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</si>
  <si>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</si>
  <si>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</si>
  <si>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</si>
  <si>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</si>
  <si>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</si>
  <si>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</si>
  <si>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</si>
  <si>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</si>
  <si>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</si>
  <si>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</si>
  <si>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</si>
  <si>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</si>
  <si>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</si>
  <si>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</si>
  <si>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</si>
  <si>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</si>
  <si>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</si>
  <si>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</si>
  <si>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</si>
  <si>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</si>
  <si>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</si>
  <si>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</si>
  <si>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</si>
  <si>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</si>
  <si>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</si>
  <si>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</si>
  <si>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</si>
  <si>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</si>
  <si>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</si>
  <si>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</si>
  <si>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</si>
  <si>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</si>
  <si>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</si>
  <si>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</si>
  <si>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</si>
  <si>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</si>
  <si>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</si>
  <si>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</si>
  <si>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</si>
  <si>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</si>
  <si>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</si>
  <si>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</si>
  <si>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</si>
  <si>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</si>
  <si>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</si>
  <si>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</si>
  <si>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</si>
  <si>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</si>
  <si>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</si>
  <si>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</si>
  <si>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</si>
  <si>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</si>
  <si>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</si>
  <si>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</si>
  <si>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</si>
  <si>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</si>
  <si>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</si>
  <si>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</si>
  <si>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</si>
  <si>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</si>
  <si>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</si>
  <si>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</si>
  <si>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</si>
  <si>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</si>
  <si>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</si>
  <si>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</si>
  <si>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</si>
  <si>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</si>
  <si>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</si>
  <si>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</si>
  <si>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</si>
  <si>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</si>
  <si>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</si>
  <si>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</si>
  <si>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</si>
  <si>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</si>
  <si>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</si>
  <si>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</si>
  <si>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</si>
  <si>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</si>
  <si>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</si>
  <si>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</si>
  <si>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</si>
  <si>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</si>
  <si>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</si>
  <si>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</si>
  <si>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</si>
  <si>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</si>
  <si>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</si>
  <si>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</si>
  <si>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</si>
  <si>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</si>
  <si>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</si>
  <si>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</si>
  <si>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</si>
  <si>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</si>
  <si>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</si>
  <si>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</si>
  <si>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</si>
  <si>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</si>
  <si>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</si>
  <si>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</si>
  <si>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</si>
  <si>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</si>
  <si>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</si>
  <si>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</si>
  <si>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</si>
  <si>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</si>
  <si>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</si>
  <si>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</si>
  <si>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</si>
  <si>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</si>
  <si>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</si>
  <si>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</si>
  <si>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</si>
  <si>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</si>
  <si>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</si>
  <si>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</si>
  <si>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</si>
  <si>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</si>
  <si>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</si>
  <si>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</si>
  <si>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</si>
  <si>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</si>
  <si>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</si>
  <si>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</si>
  <si>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</si>
  <si>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</si>
  <si>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</si>
  <si>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</si>
  <si>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</si>
  <si>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</si>
  <si>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</si>
  <si>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</si>
  <si>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</si>
  <si>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</si>
  <si>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</si>
  <si>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</si>
  <si>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</si>
  <si>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</si>
  <si>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</si>
  <si>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</si>
  <si>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</si>
  <si>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</si>
  <si>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</si>
  <si>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</si>
  <si>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</si>
  <si>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</si>
  <si>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</si>
  <si>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</si>
  <si>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</si>
  <si>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</si>
  <si>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</si>
  <si>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</si>
  <si>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</si>
  <si>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</si>
  <si>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</si>
  <si>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</si>
  <si>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</si>
  <si>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</si>
  <si>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</si>
  <si>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</si>
  <si>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</si>
  <si>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</si>
  <si>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</si>
  <si>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</si>
  <si>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</si>
  <si>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</si>
  <si>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</si>
  <si>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</si>
  <si>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</si>
  <si>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</si>
  <si>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</si>
  <si>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</si>
  <si>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</si>
  <si>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</si>
  <si>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</si>
  <si>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</si>
  <si>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</si>
  <si>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</si>
  <si>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</si>
  <si>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</si>
  <si>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</si>
  <si>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</si>
  <si>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</si>
  <si>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</si>
  <si>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</si>
  <si>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</si>
  <si>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</si>
  <si>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</si>
  <si>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</si>
  <si>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</si>
  <si>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</si>
  <si>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</si>
  <si>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</si>
  <si>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</si>
  <si>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</si>
  <si>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</si>
  <si>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</si>
  <si>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</si>
  <si>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</si>
  <si>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</si>
  <si>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</si>
  <si>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</si>
  <si>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</si>
  <si>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</si>
  <si>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</si>
  <si>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</si>
  <si>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</si>
  <si>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</si>
  <si>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</si>
  <si>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</si>
  <si>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</si>
  <si>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</si>
  <si>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</si>
  <si>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</si>
  <si>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</si>
  <si>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</si>
  <si>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</si>
  <si>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</si>
  <si>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</si>
  <si>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</si>
  <si>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</si>
  <si>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</si>
  <si>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</si>
  <si>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</si>
  <si>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</si>
  <si>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</si>
  <si>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</si>
  <si>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</si>
  <si>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</si>
  <si>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</si>
  <si>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</si>
  <si>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</si>
  <si>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</si>
  <si>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</si>
  <si>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</si>
  <si>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</si>
  <si>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</si>
  <si>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</si>
  <si>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</si>
  <si>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</si>
  <si>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</si>
  <si>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</si>
  <si>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</si>
  <si>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</si>
  <si>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</si>
  <si>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</si>
  <si>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</si>
  <si>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</si>
  <si>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</si>
  <si>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</si>
  <si>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</si>
  <si>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</si>
  <si>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</si>
  <si>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</si>
  <si>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</si>
  <si>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</si>
  <si>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</si>
  <si>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</si>
  <si>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</si>
  <si>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</si>
  <si>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</si>
  <si>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</si>
  <si>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</si>
  <si>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</si>
  <si>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</si>
  <si>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</si>
  <si>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</si>
  <si>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</si>
  <si>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</si>
  <si>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</si>
  <si>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</si>
  <si>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</si>
  <si>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</si>
  <si>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</si>
  <si>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</si>
  <si>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</si>
  <si>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</si>
  <si>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</si>
  <si>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</si>
  <si>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</si>
  <si>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</si>
  <si>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</si>
  <si>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</si>
  <si>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</si>
  <si>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</si>
  <si>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</si>
  <si>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</si>
  <si>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</si>
  <si>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</si>
  <si>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</si>
  <si>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</si>
  <si>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</si>
  <si>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</si>
  <si>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</si>
  <si>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</si>
  <si>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</si>
  <si>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</si>
  <si>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</si>
  <si>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</si>
  <si>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</si>
  <si>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</si>
  <si>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</si>
  <si>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</si>
  <si>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</si>
  <si>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</si>
  <si>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</si>
  <si>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</si>
  <si>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</si>
  <si>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</si>
  <si>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</si>
  <si>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</si>
  <si>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</si>
  <si>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</si>
  <si>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</si>
  <si>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</si>
  <si>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</si>
  <si>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</si>
  <si>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</si>
  <si>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</si>
  <si>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</si>
  <si>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</si>
  <si>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</si>
  <si>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</si>
  <si>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</si>
  <si>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</si>
  <si>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</si>
  <si>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</si>
  <si>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</si>
  <si>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</si>
  <si>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</si>
  <si>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</si>
  <si>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</si>
  <si>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</si>
  <si>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</si>
  <si>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</si>
  <si>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</si>
  <si>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</si>
  <si>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</si>
  <si>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</si>
  <si>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</si>
  <si>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</si>
  <si>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</si>
  <si>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</si>
  <si>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</si>
  <si>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</si>
  <si>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</si>
  <si>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</si>
  <si>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</si>
  <si>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</si>
  <si>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</si>
  <si>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</si>
  <si>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</si>
  <si>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</si>
  <si>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</si>
  <si>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</si>
  <si>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</si>
  <si>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</si>
  <si>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</si>
  <si>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</si>
  <si>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</si>
  <si>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</si>
  <si>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</si>
  <si>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</si>
  <si>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</si>
  <si>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</si>
  <si>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</si>
  <si>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</si>
  <si>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</si>
  <si>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</si>
  <si>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</si>
  <si>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</si>
  <si>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</si>
  <si>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</si>
  <si>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</si>
  <si>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</si>
  <si>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</si>
  <si>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</si>
  <si>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</si>
  <si>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</si>
  <si>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</si>
  <si>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</si>
  <si>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</si>
  <si>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</si>
  <si>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</si>
  <si>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</si>
  <si>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</si>
  <si>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</si>
  <si>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</si>
  <si>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</si>
  <si>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</si>
  <si>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</si>
  <si>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</si>
  <si>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</si>
  <si>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</si>
  <si>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</si>
  <si>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</si>
  <si>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</si>
  <si>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</si>
  <si>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</si>
  <si>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</si>
  <si>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</si>
  <si>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</si>
  <si>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</si>
  <si>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</si>
  <si>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</si>
  <si>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</si>
  <si>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</si>
  <si>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</si>
  <si>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</si>
  <si>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</si>
  <si>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</si>
  <si>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</si>
  <si>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</si>
  <si>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</si>
  <si>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</si>
  <si>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</si>
  <si>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</si>
  <si>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</si>
  <si>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</si>
  <si>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</si>
  <si>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</si>
  <si>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</si>
  <si>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</si>
  <si>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</si>
  <si>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</si>
  <si>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</si>
  <si>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</si>
  <si>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</si>
  <si>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</si>
  <si>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</si>
  <si>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</si>
  <si>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</si>
  <si>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</si>
  <si>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</si>
  <si>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</si>
  <si>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</si>
  <si>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</si>
  <si>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</si>
  <si>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</si>
  <si>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</si>
  <si>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</si>
  <si>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</si>
  <si>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</si>
  <si>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</si>
  <si>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</si>
  <si>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</si>
  <si>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</si>
  <si>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</si>
  <si>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</si>
  <si>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</si>
  <si>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</si>
  <si>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</si>
  <si>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</si>
  <si>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</si>
  <si>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</si>
  <si>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</si>
  <si>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</si>
  <si>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</si>
  <si>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</si>
  <si>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</si>
  <si>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</si>
  <si>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</si>
  <si>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</si>
  <si>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</si>
  <si>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</si>
  <si>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</si>
  <si>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</si>
  <si>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</si>
  <si>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</si>
  <si>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</si>
  <si>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</si>
  <si>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</si>
  <si>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</si>
  <si>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</si>
  <si>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</si>
  <si>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</si>
  <si>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</si>
  <si>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</si>
  <si>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</si>
  <si>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</si>
  <si>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</si>
  <si>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</si>
  <si>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</si>
  <si>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</si>
  <si>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</si>
  <si>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</si>
  <si>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</si>
  <si>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</si>
  <si>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</si>
  <si>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</si>
  <si>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</si>
  <si>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</si>
  <si>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</si>
  <si>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</si>
  <si>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</si>
  <si>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</si>
  <si>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</si>
  <si>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</si>
  <si>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</si>
  <si>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</si>
  <si>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</si>
  <si>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</si>
  <si>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</si>
  <si>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</si>
  <si>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</si>
  <si>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</si>
  <si>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</si>
  <si>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</si>
  <si>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</si>
  <si>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</si>
  <si>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</si>
  <si>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</si>
  <si>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</si>
  <si>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</si>
  <si>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</si>
  <si>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</si>
  <si>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</si>
  <si>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</si>
  <si>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</si>
  <si>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</si>
  <si>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</si>
  <si>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</si>
  <si>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</si>
  <si>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</si>
  <si>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</si>
  <si>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</si>
  <si>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</si>
  <si>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</si>
  <si>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</si>
  <si>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</si>
  <si>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</si>
  <si>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</si>
  <si>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</si>
  <si>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</si>
  <si>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</si>
  <si>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</si>
  <si>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</si>
  <si>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</si>
  <si>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</si>
  <si>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</si>
  <si>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</si>
  <si>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</si>
  <si>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</si>
  <si>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</si>
  <si>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</si>
  <si>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</si>
  <si>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</si>
  <si>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</si>
  <si>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</si>
  <si>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</si>
  <si>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</si>
  <si>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</si>
  <si>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</si>
  <si>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</si>
  <si>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</si>
  <si>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</si>
  <si>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</si>
  <si>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</si>
  <si>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</si>
  <si>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</si>
  <si>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</si>
  <si>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</si>
  <si>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</si>
  <si>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</si>
  <si>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</si>
  <si>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</si>
  <si>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</si>
  <si>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</si>
  <si>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</si>
  <si>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</si>
  <si>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</si>
  <si>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</si>
  <si>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</si>
  <si>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</si>
  <si>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</si>
  <si>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</si>
  <si>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</si>
  <si>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</si>
  <si>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</si>
  <si>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</si>
  <si>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</si>
  <si>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</si>
  <si>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</si>
  <si>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</si>
  <si>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</si>
  <si>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</si>
  <si>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</si>
  <si>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</si>
  <si>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</si>
  <si>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</si>
  <si>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</si>
  <si>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</si>
  <si>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</si>
  <si>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</si>
  <si>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</si>
  <si>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</si>
  <si>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</si>
  <si>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</si>
  <si>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</si>
  <si>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</si>
  <si>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</si>
  <si>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</si>
  <si>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</si>
  <si>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</si>
  <si>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</si>
  <si>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</si>
  <si>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</si>
  <si>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</si>
  <si>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</si>
  <si>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</si>
  <si>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</si>
  <si>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</si>
  <si>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</si>
  <si>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</si>
  <si>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</si>
  <si>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</si>
  <si>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</si>
  <si>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</si>
  <si>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</si>
  <si>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</si>
  <si>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</si>
  <si>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</si>
  <si>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</si>
  <si>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</si>
  <si>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</si>
  <si>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</si>
  <si>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</si>
  <si>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</si>
  <si>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</si>
  <si>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</si>
  <si>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</si>
  <si>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</si>
  <si>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</si>
  <si>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</si>
  <si>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</si>
  <si>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</si>
  <si>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</si>
  <si>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</si>
  <si>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</si>
  <si>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</si>
  <si>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</si>
  <si>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</si>
  <si>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</si>
  <si>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</si>
  <si>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</si>
  <si>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</si>
  <si>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</si>
  <si>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</si>
  <si>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</si>
  <si>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</si>
  <si>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</si>
  <si>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</si>
  <si>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</si>
  <si>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</si>
  <si>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</si>
  <si>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</si>
  <si>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</si>
  <si>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</si>
  <si>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</si>
  <si>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</si>
  <si>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</si>
  <si>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</si>
  <si>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</si>
  <si>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</si>
  <si>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</si>
  <si>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</si>
  <si>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</si>
  <si>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</si>
  <si>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</si>
  <si>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</si>
  <si>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</si>
  <si>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</si>
  <si>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</si>
  <si>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</si>
  <si>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</si>
  <si>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</si>
  <si>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</si>
  <si>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</si>
  <si>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</si>
  <si>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</si>
  <si>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</si>
  <si>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</si>
  <si>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</si>
  <si>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</si>
  <si>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</si>
  <si>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</si>
  <si>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</si>
  <si>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</si>
  <si>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</si>
  <si>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</si>
  <si>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</si>
  <si>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</si>
  <si>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</si>
  <si>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</si>
  <si>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</si>
  <si>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</si>
  <si>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</si>
  <si>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</si>
  <si>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</si>
  <si>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</si>
  <si>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</si>
  <si>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</si>
  <si>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</si>
  <si>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</si>
  <si>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</si>
  <si>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</si>
  <si>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</si>
  <si>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</si>
  <si>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</si>
  <si>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</si>
  <si>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</si>
  <si>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</si>
  <si>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</si>
  <si>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</si>
  <si>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</si>
  <si>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</si>
  <si>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</si>
  <si>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</si>
  <si>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</si>
  <si>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</si>
  <si>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</si>
  <si>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</si>
  <si>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</si>
  <si>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</si>
  <si>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</si>
  <si>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</si>
  <si>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</si>
  <si>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</si>
  <si>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</si>
  <si>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</si>
  <si>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</si>
  <si>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</si>
  <si>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</si>
  <si>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</si>
  <si>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</si>
  <si>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</si>
  <si>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</si>
  <si>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</si>
  <si>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</si>
  <si>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</si>
  <si>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</si>
  <si>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</si>
  <si>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</si>
  <si>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</si>
  <si>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</si>
  <si>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</si>
  <si>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</si>
  <si>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</si>
  <si>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</si>
  <si>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</si>
  <si>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</si>
  <si>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</si>
  <si>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</si>
  <si>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</si>
  <si>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</si>
  <si>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</si>
  <si>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</si>
  <si>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</si>
  <si>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</si>
  <si>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</si>
  <si>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</si>
  <si>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</si>
  <si>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</si>
  <si>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</si>
  <si>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</si>
  <si>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</si>
  <si>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</si>
  <si>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</si>
  <si>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</si>
  <si>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</si>
  <si>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</si>
  <si>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</si>
  <si>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</si>
  <si>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</si>
  <si>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</si>
  <si>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</si>
  <si>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</si>
  <si>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</si>
  <si>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</si>
  <si>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</si>
  <si>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</si>
  <si>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</si>
  <si>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</si>
  <si>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</si>
  <si>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</si>
  <si>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</si>
  <si>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</si>
  <si>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</si>
  <si>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</si>
  <si>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</si>
  <si>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</si>
  <si>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</si>
  <si>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</si>
  <si>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</si>
  <si>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</si>
  <si>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</si>
  <si>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</si>
  <si>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</si>
  <si>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</si>
  <si>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</si>
  <si>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</si>
  <si>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</si>
  <si>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</si>
  <si>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</si>
  <si>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</si>
  <si>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</si>
  <si>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</si>
  <si>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</si>
  <si>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</si>
  <si>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</si>
  <si>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</si>
  <si>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</si>
  <si>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</si>
  <si>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</si>
  <si>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</si>
  <si>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</si>
  <si>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</si>
  <si>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</si>
  <si>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</si>
  <si>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</si>
  <si>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</si>
  <si>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</si>
  <si>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</si>
  <si>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</si>
  <si>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</si>
  <si>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</si>
  <si>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</si>
  <si>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</si>
  <si>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</si>
  <si>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</si>
  <si>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</si>
  <si>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</si>
  <si>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</si>
  <si>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</si>
  <si>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</si>
  <si>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</si>
  <si>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</si>
  <si>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</si>
  <si>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</si>
  <si>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</si>
  <si>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</si>
  <si>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</si>
  <si>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</si>
  <si>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</si>
  <si>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</si>
  <si>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</si>
  <si>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</si>
  <si>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</si>
  <si>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</si>
  <si>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</si>
  <si>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</si>
  <si>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</si>
  <si>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</si>
  <si>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</si>
  <si>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</si>
  <si>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</si>
  <si>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</si>
  <si>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</si>
  <si>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</si>
  <si>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</si>
  <si>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</si>
  <si>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</si>
  <si>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</si>
  <si>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</si>
  <si>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</si>
  <si>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</si>
  <si>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</si>
  <si>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</si>
  <si>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</si>
  <si>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</si>
  <si>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</si>
  <si>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</si>
  <si>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</si>
  <si>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</si>
  <si>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</si>
  <si>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</si>
  <si>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</si>
  <si>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</si>
  <si>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</si>
  <si>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</si>
  <si>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</si>
  <si>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</si>
  <si>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</si>
  <si>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</si>
  <si>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</si>
  <si>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</si>
  <si>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</si>
  <si>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</si>
  <si>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</si>
  <si>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</si>
  <si>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</si>
  <si>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</si>
  <si>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</si>
  <si>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</si>
  <si>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</si>
  <si>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</si>
  <si>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</si>
  <si>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</si>
  <si>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</si>
  <si>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</si>
  <si>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</si>
  <si>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</si>
  <si>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</si>
  <si>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</si>
  <si>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</si>
  <si>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</si>
  <si>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</si>
  <si>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</si>
  <si>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</si>
  <si>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</si>
  <si>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</si>
  <si>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</si>
  <si>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</si>
  <si>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</si>
  <si>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</si>
  <si>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</si>
  <si>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</si>
  <si>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</si>
  <si>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</si>
  <si>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</si>
  <si>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</si>
  <si>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</si>
  <si>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</si>
  <si>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</si>
  <si>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</si>
  <si>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</si>
  <si>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</si>
  <si>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</si>
  <si>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</si>
  <si>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</si>
  <si>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</si>
  <si>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</si>
  <si>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</si>
  <si>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</si>
  <si>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</si>
  <si>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</si>
  <si>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</si>
  <si>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</si>
  <si>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</si>
  <si>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</si>
  <si>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</si>
  <si>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</si>
  <si>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</si>
  <si>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</si>
  <si>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</si>
  <si>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</si>
  <si>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</si>
  <si>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</si>
  <si>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</si>
  <si>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</si>
  <si>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</si>
  <si>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</si>
  <si>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</si>
  <si>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</si>
  <si>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</si>
  <si>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</si>
  <si>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</si>
  <si>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</si>
  <si>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</si>
  <si>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</si>
  <si>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</si>
  <si>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</si>
  <si>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</si>
  <si>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</si>
  <si>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</si>
  <si>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</si>
  <si>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</si>
  <si>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</si>
  <si>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</si>
  <si>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</si>
  <si>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</si>
  <si>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</si>
  <si>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</si>
  <si>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</si>
  <si>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</si>
  <si>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</si>
  <si>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</si>
  <si>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</si>
  <si>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</si>
  <si>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</si>
  <si>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</si>
  <si>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</si>
  <si>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</si>
  <si>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</si>
  <si>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</si>
  <si>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</si>
  <si>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</si>
  <si>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</si>
  <si>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</si>
  <si>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</si>
  <si>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</si>
  <si>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</si>
  <si>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</si>
  <si>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</si>
  <si>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</si>
  <si>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</si>
  <si>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</si>
  <si>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</si>
  <si>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</si>
  <si>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</si>
  <si>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</si>
  <si>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</si>
  <si>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</si>
  <si>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</si>
  <si>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</si>
  <si>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</si>
  <si>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</si>
  <si>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</si>
  <si>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</si>
  <si>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</si>
  <si>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</si>
  <si>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</si>
  <si>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</si>
  <si>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</si>
  <si>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</si>
  <si>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</si>
  <si>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</si>
  <si>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</si>
  <si>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</si>
  <si>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</si>
  <si>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</si>
  <si>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</si>
  <si>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</si>
  <si>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</si>
  <si>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</si>
  <si>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</si>
  <si>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</si>
  <si>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</si>
  <si>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</si>
  <si>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</si>
  <si>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</si>
  <si>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</si>
  <si>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</si>
  <si>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</si>
  <si>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</si>
  <si>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</si>
  <si>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</si>
  <si>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</si>
  <si>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</si>
  <si>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</si>
  <si>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</si>
  <si>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</si>
  <si>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</si>
  <si>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</si>
  <si>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</si>
  <si>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</si>
  <si>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</si>
  <si>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</si>
  <si>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</si>
  <si>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</si>
  <si>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</si>
  <si>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</si>
  <si>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</si>
  <si>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</si>
  <si>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</si>
  <si>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</si>
  <si>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</si>
  <si>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</si>
  <si>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</si>
  <si>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</si>
  <si>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</si>
  <si>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</si>
  <si>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</si>
  <si>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</si>
  <si>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</si>
  <si>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</si>
  <si>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</si>
  <si>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</si>
  <si>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</si>
  <si>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</si>
  <si>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</si>
  <si>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</si>
  <si>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</si>
  <si>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</si>
  <si>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</si>
  <si>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</si>
  <si>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</si>
  <si>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</si>
  <si>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</si>
  <si>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</si>
  <si>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</si>
  <si>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</si>
  <si>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</si>
  <si>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</si>
  <si>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</si>
  <si>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</si>
  <si>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</si>
  <si>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</si>
  <si>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</si>
  <si>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</si>
  <si>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</si>
  <si>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</si>
  <si>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</si>
  <si>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</si>
  <si>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</si>
  <si>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</si>
  <si>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</si>
  <si>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</si>
  <si>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</si>
  <si>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</si>
  <si>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</si>
  <si>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</si>
  <si>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</si>
  <si>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</si>
  <si>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</si>
  <si>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</si>
  <si>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</si>
  <si>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</si>
  <si>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</si>
  <si>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</si>
  <si>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</si>
  <si>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</si>
  <si>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</si>
  <si>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</si>
  <si>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</si>
  <si>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</si>
  <si>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</si>
  <si>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</si>
  <si>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</si>
  <si>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</si>
  <si>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</si>
  <si>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</si>
  <si>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</si>
  <si>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</si>
  <si>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</si>
  <si>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</si>
  <si>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</si>
  <si>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</si>
  <si>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</si>
  <si>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</si>
  <si>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</si>
  <si>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</si>
  <si>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</si>
  <si>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</si>
  <si>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</si>
  <si>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</si>
  <si>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</si>
  <si>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</si>
  <si>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</si>
  <si>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</si>
  <si>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</si>
  <si>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</si>
  <si>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</si>
  <si>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</si>
  <si>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</si>
  <si>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</si>
  <si>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</si>
  <si>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</si>
  <si>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</si>
  <si>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</si>
  <si>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</si>
  <si>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</si>
  <si>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</si>
  <si>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</si>
  <si>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</si>
  <si>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</si>
  <si>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</si>
  <si>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</si>
  <si>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</si>
  <si>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</si>
  <si>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</si>
  <si>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</si>
  <si>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</si>
  <si>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</si>
  <si>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</si>
  <si>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</si>
  <si>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</si>
  <si>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</si>
  <si>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</si>
  <si>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</si>
  <si>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</si>
  <si>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</si>
  <si>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</si>
  <si>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</si>
  <si>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</si>
  <si>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</si>
  <si>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</si>
  <si>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</si>
  <si>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</si>
  <si>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</si>
  <si>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</si>
  <si>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</si>
  <si>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</si>
  <si>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</si>
  <si>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</si>
  <si>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</si>
  <si>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</si>
  <si>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</si>
  <si>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</si>
  <si>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</si>
  <si>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</si>
  <si>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</si>
  <si>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</si>
  <si>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</si>
  <si>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</si>
  <si>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</si>
  <si>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</si>
  <si>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</si>
  <si>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</si>
  <si>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</si>
  <si>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</si>
  <si>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</si>
  <si>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</si>
  <si>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</si>
  <si>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</si>
  <si>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</si>
  <si>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</si>
  <si>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</si>
  <si>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</si>
  <si>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</si>
  <si>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</si>
  <si>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</si>
  <si>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</si>
  <si>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</si>
  <si>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</si>
  <si>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</si>
  <si>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</si>
  <si>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</si>
  <si>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</si>
  <si>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</si>
  <si>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</si>
  <si>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</si>
  <si>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</si>
  <si>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</si>
  <si>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</si>
  <si>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</si>
  <si>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</si>
  <si>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</si>
  <si>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</si>
  <si>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</si>
  <si>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</si>
  <si>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</si>
  <si>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</si>
  <si>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</si>
  <si>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</si>
  <si>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</si>
  <si>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</si>
  <si>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</si>
  <si>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</si>
  <si>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</si>
  <si>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</si>
  <si>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</si>
  <si>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</si>
  <si>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</si>
  <si>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</si>
  <si>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</si>
  <si>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</si>
  <si>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</si>
  <si>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</si>
  <si>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</si>
  <si>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</si>
  <si>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</si>
  <si>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</si>
  <si>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</si>
  <si>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</si>
  <si>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</si>
  <si>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</si>
  <si>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</si>
  <si>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</si>
  <si>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</si>
  <si>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</si>
  <si>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</si>
  <si>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</si>
  <si>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</si>
  <si>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</si>
  <si>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</si>
  <si>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</si>
  <si>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</si>
  <si>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</si>
  <si>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</si>
  <si>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</si>
  <si>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</si>
  <si>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</si>
  <si>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</si>
  <si>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</si>
  <si>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</si>
  <si>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</si>
  <si>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</si>
  <si>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</si>
  <si>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</si>
  <si>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</si>
  <si>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</si>
  <si>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</si>
  <si>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</si>
  <si>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</si>
  <si>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</si>
  <si>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</si>
  <si>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</si>
  <si>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</si>
  <si>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</si>
  <si>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</si>
  <si>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</si>
  <si>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</si>
  <si>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</si>
  <si>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</si>
  <si>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</si>
  <si>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</si>
  <si>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</si>
  <si>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</si>
  <si>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</si>
  <si>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</si>
  <si>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</si>
  <si>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</si>
  <si>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</si>
  <si>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</si>
  <si>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</si>
  <si>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</si>
  <si>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</si>
  <si>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</si>
  <si>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</si>
  <si>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</si>
  <si>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</si>
  <si>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</si>
  <si>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</si>
  <si>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</si>
  <si>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</si>
  <si>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</si>
  <si>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</si>
  <si>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</si>
  <si>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</si>
  <si>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</si>
  <si>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</si>
  <si>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</si>
  <si>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</si>
  <si>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</si>
  <si>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</si>
  <si>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</si>
  <si>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</si>
  <si>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</si>
  <si>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</si>
  <si>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</si>
  <si>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</si>
  <si>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</si>
  <si>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</si>
  <si>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</si>
  <si>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</si>
  <si>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</si>
  <si>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</si>
  <si>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</si>
  <si>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</si>
  <si>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</si>
  <si>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</si>
  <si>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</si>
  <si>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</si>
  <si>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</si>
  <si>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</si>
  <si>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</si>
  <si>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</si>
  <si>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</si>
  <si>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</si>
  <si>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</si>
  <si>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</si>
  <si>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</si>
  <si>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</si>
  <si>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</si>
  <si>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</si>
  <si>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</si>
  <si>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</si>
  <si>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</si>
  <si>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</si>
  <si>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</si>
  <si>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</si>
  <si>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</si>
  <si>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</si>
  <si>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</si>
  <si>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</si>
  <si>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</si>
  <si>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</si>
  <si>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</si>
  <si>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</si>
  <si>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</si>
  <si>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</si>
  <si>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</si>
  <si>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</si>
  <si>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</si>
  <si>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</si>
  <si>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</si>
  <si>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</si>
  <si>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</si>
  <si>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</si>
  <si>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</si>
  <si>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</si>
  <si>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</si>
  <si>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</si>
  <si>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</si>
  <si>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</si>
  <si>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</si>
  <si>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</si>
  <si>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</si>
  <si>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</si>
  <si>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</si>
  <si>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</si>
  <si>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</si>
  <si>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</si>
  <si>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</si>
  <si>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</si>
  <si>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</si>
  <si>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</si>
  <si>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</si>
  <si>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</si>
  <si>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</si>
  <si>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</si>
  <si>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</si>
  <si>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</si>
  <si>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</si>
  <si>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</si>
  <si>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</si>
  <si>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</si>
  <si>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</si>
  <si>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</si>
  <si>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</si>
  <si>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</si>
  <si>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</si>
  <si>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</si>
  <si>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</si>
  <si>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</si>
  <si>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</si>
  <si>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</si>
  <si>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</si>
  <si>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</si>
  <si>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</si>
  <si>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</si>
  <si>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</si>
  <si>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</si>
  <si>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</si>
  <si>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</si>
  <si>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</si>
  <si>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</si>
  <si>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</si>
  <si>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</si>
  <si>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</si>
  <si>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</si>
  <si>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</si>
  <si>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</si>
  <si>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</si>
  <si>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</si>
  <si>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</si>
  <si>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</si>
  <si>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</si>
  <si>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</si>
  <si>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</si>
  <si>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</si>
  <si>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</si>
  <si>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</si>
  <si>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</si>
  <si>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</si>
  <si>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</si>
  <si>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</si>
  <si>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</si>
  <si>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</si>
  <si>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</si>
  <si>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</si>
  <si>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</si>
  <si>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</si>
  <si>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</si>
  <si>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</si>
  <si>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</si>
  <si>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</si>
  <si>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</si>
  <si>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</si>
  <si>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</si>
  <si>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</si>
  <si>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</si>
  <si>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</si>
  <si>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</si>
  <si>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</si>
  <si>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</si>
  <si>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</si>
  <si>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</si>
  <si>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</si>
  <si>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</si>
  <si>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</si>
  <si>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</si>
  <si>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</si>
  <si>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</si>
  <si>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</si>
  <si>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</si>
  <si>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</si>
  <si>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</si>
  <si>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</si>
  <si>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</si>
  <si>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</si>
  <si>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</si>
  <si>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</si>
  <si>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</si>
  <si>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</si>
  <si>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</si>
  <si>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</si>
  <si>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</si>
  <si>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</si>
  <si>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</si>
  <si>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</si>
  <si>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</si>
  <si>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</si>
  <si>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</si>
  <si>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</si>
  <si>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</si>
  <si>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</si>
  <si>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</si>
  <si>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</si>
  <si>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</si>
  <si>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</si>
  <si>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</si>
  <si>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</si>
  <si>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</si>
  <si>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</si>
  <si>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</si>
  <si>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</si>
  <si>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</si>
  <si>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</si>
  <si>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</si>
  <si>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</si>
  <si>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</si>
  <si>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</si>
  <si>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</si>
  <si>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</si>
  <si>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</si>
  <si>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</si>
  <si>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</si>
  <si>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</si>
  <si>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</si>
  <si>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</si>
  <si>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</si>
  <si>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</si>
  <si>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</si>
  <si>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</si>
  <si>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</si>
  <si>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</si>
  <si>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</si>
  <si>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</si>
  <si>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</si>
  <si>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</si>
  <si>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</si>
  <si>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</si>
  <si>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</si>
  <si>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</si>
  <si>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</si>
  <si>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</si>
  <si>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</si>
  <si>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</si>
  <si>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</si>
  <si>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</si>
  <si>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</si>
  <si>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</si>
  <si>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</si>
  <si>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</si>
  <si>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</si>
  <si>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</si>
  <si>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</si>
  <si>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</si>
  <si>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</si>
  <si>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</si>
  <si>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</si>
  <si>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</si>
  <si>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</si>
  <si>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</si>
  <si>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</si>
  <si>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</si>
  <si>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</si>
  <si>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</si>
  <si>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</si>
  <si>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</si>
  <si>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</si>
  <si>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</si>
  <si>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</si>
  <si>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</si>
  <si>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</si>
  <si>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</si>
  <si>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</si>
  <si>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</si>
  <si>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</si>
  <si>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</si>
  <si>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</si>
  <si>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</si>
  <si>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</si>
  <si>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</si>
  <si>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</si>
  <si>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</si>
  <si>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</si>
  <si>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</si>
  <si>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</si>
  <si>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</si>
  <si>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</si>
  <si>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</si>
  <si>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</si>
  <si>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</si>
  <si>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</si>
  <si>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</si>
  <si>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</si>
  <si>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</si>
  <si>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</si>
  <si>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</si>
  <si>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</si>
  <si>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</si>
  <si>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</si>
  <si>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</si>
  <si>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</si>
  <si>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</si>
  <si>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</si>
  <si>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</si>
  <si>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</si>
  <si>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</si>
  <si>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</si>
  <si>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</si>
  <si>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</si>
  <si>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</si>
  <si>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</si>
  <si>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</si>
  <si>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</si>
  <si>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</si>
  <si>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</si>
  <si>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</si>
  <si>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</si>
  <si>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</si>
  <si>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</si>
  <si>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</si>
  <si>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</si>
  <si>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</si>
  <si>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</si>
  <si>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</si>
  <si>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</si>
  <si>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</si>
  <si>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</si>
  <si>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</si>
  <si>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</si>
  <si>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</si>
  <si>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</si>
  <si>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</si>
  <si>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</si>
  <si>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</si>
  <si>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</si>
  <si>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</si>
  <si>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</si>
  <si>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</si>
  <si>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</si>
  <si>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</si>
  <si>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</si>
  <si>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</si>
  <si>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</si>
  <si>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</si>
  <si>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</si>
  <si>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</si>
  <si>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</si>
  <si>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</si>
  <si>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</si>
  <si>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</si>
  <si>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</si>
  <si>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</si>
  <si>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</si>
  <si>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</si>
  <si>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</si>
  <si>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</si>
  <si>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</si>
  <si>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</si>
  <si>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</si>
  <si>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</si>
  <si>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</si>
  <si>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</si>
  <si>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</si>
  <si>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</si>
  <si>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</si>
  <si>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</si>
  <si>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</si>
  <si>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</si>
  <si>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</si>
  <si>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</si>
  <si>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</si>
  <si>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</si>
  <si>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</si>
  <si>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</si>
  <si>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</si>
  <si>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</si>
  <si>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</si>
  <si>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</si>
  <si>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</si>
  <si>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</si>
  <si>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</si>
  <si>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</si>
  <si>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</si>
  <si>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</si>
  <si>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</si>
  <si>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</si>
  <si>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</si>
  <si>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</si>
  <si>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</si>
  <si>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</si>
  <si>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</si>
  <si>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</si>
  <si>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</si>
  <si>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</si>
  <si>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</si>
  <si>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</si>
  <si>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</si>
  <si>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</si>
  <si>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</si>
  <si>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</si>
  <si>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</si>
  <si>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</si>
  <si>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</si>
  <si>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</si>
  <si>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</si>
  <si>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</si>
  <si>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</si>
  <si>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</si>
  <si>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</si>
  <si>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</si>
  <si>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</si>
  <si>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</si>
  <si>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</si>
  <si>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</si>
  <si>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</si>
  <si>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</si>
  <si>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</si>
  <si>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</si>
  <si>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</si>
  <si>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</si>
  <si>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</si>
  <si>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</si>
  <si>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</si>
  <si>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</si>
  <si>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</si>
  <si>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</si>
  <si>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</si>
  <si>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</si>
  <si>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</si>
  <si>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</si>
  <si>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</si>
  <si>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</si>
  <si>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</si>
  <si>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</si>
  <si>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</si>
  <si>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</si>
  <si>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</si>
  <si>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</si>
  <si>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</si>
  <si>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</si>
  <si>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</si>
  <si>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</si>
  <si>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</si>
  <si>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</si>
  <si>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</si>
  <si>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</si>
  <si>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</si>
  <si>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</si>
  <si>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</si>
  <si>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</si>
  <si>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</si>
  <si>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</si>
  <si>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</si>
  <si>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</si>
  <si>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</si>
  <si>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</si>
  <si>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</si>
  <si>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</si>
  <si>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</si>
  <si>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</si>
  <si>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</si>
  <si>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</si>
  <si>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</si>
  <si>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</si>
  <si>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</si>
  <si>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</si>
  <si>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</si>
  <si>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</si>
  <si>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</si>
  <si>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</si>
  <si>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</si>
  <si>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</si>
  <si>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</si>
  <si>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</si>
  <si>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</si>
  <si>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</si>
  <si>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</si>
  <si>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</si>
  <si>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</si>
  <si>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</si>
  <si>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</si>
  <si>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</si>
  <si>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</si>
  <si>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</si>
  <si>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</si>
  <si>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</si>
  <si>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</si>
  <si>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</si>
  <si>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</si>
  <si>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</si>
  <si>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</si>
  <si>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</si>
  <si>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</si>
  <si>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</si>
  <si>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</si>
  <si>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</si>
  <si>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</si>
  <si>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</si>
  <si>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</si>
  <si>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</si>
  <si>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</si>
  <si>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</si>
  <si>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</si>
  <si>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</si>
  <si>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</si>
  <si>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</si>
  <si>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</si>
  <si>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</si>
  <si>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</si>
  <si>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</si>
  <si>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</si>
  <si>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</si>
  <si>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</si>
  <si>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</si>
  <si>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</si>
  <si>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</si>
  <si>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</si>
  <si>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</si>
  <si>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</si>
  <si>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</si>
  <si>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</si>
  <si>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</si>
  <si>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</si>
  <si>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</si>
  <si>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</si>
  <si>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</si>
  <si>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</si>
  <si>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</si>
  <si>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</si>
  <si>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</si>
  <si>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</si>
  <si>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</si>
  <si>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</si>
  <si>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</si>
  <si>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</si>
  <si>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</si>
  <si>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</si>
  <si>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</si>
  <si>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</si>
  <si>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</si>
  <si>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</si>
  <si>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</si>
  <si>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</si>
  <si>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</si>
  <si>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</si>
  <si>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</si>
  <si>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</si>
  <si>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</si>
  <si>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</si>
  <si>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</si>
  <si>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</si>
  <si>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</si>
  <si>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</si>
  <si>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</si>
  <si>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</si>
  <si>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</si>
  <si>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</si>
  <si>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</si>
  <si>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</si>
  <si>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</si>
  <si>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</si>
  <si>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</si>
  <si>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</si>
  <si>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</si>
  <si>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</si>
  <si>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</si>
  <si>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</si>
  <si>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</si>
  <si>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</si>
  <si>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</si>
  <si>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</si>
  <si>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</si>
  <si>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</si>
  <si>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</si>
  <si>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</si>
  <si>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</si>
  <si>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</si>
  <si>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</si>
  <si>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</si>
  <si>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</si>
  <si>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</si>
  <si>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</si>
  <si>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</si>
  <si>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</si>
  <si>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</si>
  <si>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</si>
  <si>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</si>
  <si>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</si>
  <si>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</si>
  <si>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</si>
  <si>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</si>
  <si>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</si>
  <si>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</si>
  <si>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</si>
  <si>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</si>
  <si>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</si>
  <si>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</si>
  <si>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</si>
  <si>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</si>
  <si>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</si>
  <si>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</si>
  <si>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</si>
  <si>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</si>
  <si>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</si>
  <si>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</si>
  <si>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</si>
  <si>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</si>
  <si>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</si>
  <si>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</si>
  <si>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</si>
  <si>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</si>
  <si>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</si>
  <si>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</si>
  <si>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</si>
  <si>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</si>
  <si>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</si>
  <si>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</si>
  <si>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</si>
  <si>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</si>
  <si>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</si>
  <si>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</si>
  <si>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</si>
  <si>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</si>
  <si>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</si>
  <si>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</si>
  <si>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</si>
  <si>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</si>
  <si>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</si>
  <si>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</si>
  <si>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</si>
  <si>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</si>
  <si>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</si>
  <si>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</si>
  <si>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</si>
  <si>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</si>
  <si>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</si>
  <si>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</si>
  <si>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</si>
  <si>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</si>
  <si>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</si>
  <si>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</si>
  <si>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</si>
  <si>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</si>
  <si>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</si>
  <si>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</si>
  <si>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</si>
  <si>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</si>
  <si>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</si>
  <si>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</si>
  <si>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</si>
  <si>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</si>
  <si>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</si>
  <si>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</si>
  <si>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</si>
  <si>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</si>
  <si>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</si>
  <si>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</si>
  <si>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</si>
  <si>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</si>
  <si>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</si>
  <si>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</si>
  <si>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</si>
  <si>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</si>
  <si>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</si>
  <si>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</si>
  <si>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</si>
  <si>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</si>
  <si>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</si>
  <si>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</si>
  <si>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</si>
  <si>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</si>
  <si>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</si>
  <si>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</si>
  <si>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</si>
  <si>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</si>
  <si>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</si>
  <si>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</si>
  <si>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</si>
  <si>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</si>
  <si>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</si>
  <si>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</si>
  <si>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</si>
  <si>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</si>
  <si>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</si>
  <si>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</si>
  <si>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</si>
  <si>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</si>
  <si>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</si>
  <si>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</si>
  <si>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</si>
  <si>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</si>
  <si>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</si>
  <si>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</si>
  <si>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</si>
  <si>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</si>
  <si>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</si>
  <si>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</si>
  <si>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</si>
  <si>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</si>
  <si>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</si>
  <si>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</si>
  <si>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</si>
  <si>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</si>
  <si>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</si>
  <si>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</si>
  <si>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</si>
  <si>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</si>
  <si>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</si>
  <si>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</si>
  <si>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</si>
  <si>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</si>
  <si>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</si>
  <si>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</si>
  <si>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</si>
  <si>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</si>
  <si>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</si>
  <si>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</si>
  <si>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</si>
  <si>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</si>
  <si>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</si>
  <si>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</si>
  <si>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</si>
  <si>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</si>
  <si>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</si>
  <si>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</si>
  <si>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</si>
  <si>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</si>
  <si>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</si>
  <si>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</si>
  <si>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</si>
  <si>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</si>
  <si>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</si>
  <si>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</si>
  <si>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</si>
  <si>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</si>
  <si>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</si>
  <si>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</si>
  <si>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</si>
  <si>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</si>
  <si>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</si>
  <si>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</si>
  <si>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</si>
  <si>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</si>
  <si>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</si>
  <si>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</si>
  <si>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</si>
  <si>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</si>
  <si>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</si>
  <si>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</si>
  <si>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</si>
  <si>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</si>
  <si>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</si>
  <si>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</si>
  <si>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</si>
  <si>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</si>
  <si>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</si>
  <si>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</si>
  <si>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</si>
  <si>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</si>
  <si>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</si>
  <si>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</si>
  <si>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</si>
  <si>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</si>
  <si>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</si>
  <si>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</si>
  <si>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</si>
  <si>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</si>
  <si>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</si>
  <si>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</si>
  <si>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</si>
  <si>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</si>
  <si>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</si>
  <si>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</si>
  <si>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</si>
  <si>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</si>
  <si>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</si>
  <si>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</si>
  <si>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</si>
  <si>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</si>
  <si>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</si>
  <si>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</si>
  <si>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</si>
  <si>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</si>
  <si>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</si>
  <si>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</si>
  <si>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</si>
  <si>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</si>
  <si>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</si>
  <si>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</si>
  <si>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</si>
  <si>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</si>
  <si>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</si>
  <si>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</si>
  <si>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</si>
  <si>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</si>
  <si>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</si>
  <si>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</si>
  <si>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</si>
  <si>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</si>
  <si>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</si>
  <si>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</si>
  <si>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</si>
  <si>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</si>
  <si>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</si>
  <si>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</si>
  <si>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</si>
  <si>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</si>
  <si>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</si>
  <si>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</si>
  <si>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</si>
  <si>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</si>
  <si>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</si>
  <si>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</si>
  <si>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</si>
  <si>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</si>
  <si>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</si>
  <si>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</si>
  <si>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</si>
  <si>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</si>
  <si>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</si>
  <si>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</si>
  <si>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</si>
  <si>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</si>
  <si>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</si>
  <si>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</si>
  <si>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</si>
  <si>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</si>
  <si>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</si>
  <si>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</si>
  <si>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</si>
  <si>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</si>
  <si>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</si>
  <si>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</si>
  <si>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</si>
  <si>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</si>
  <si>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</si>
  <si>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</si>
  <si>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</si>
  <si>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</si>
  <si>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</si>
  <si>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</si>
  <si>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</si>
  <si>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</si>
  <si>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</si>
  <si>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</si>
  <si>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</si>
  <si>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</si>
  <si>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</si>
  <si>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</si>
  <si>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</si>
  <si>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</si>
  <si>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</si>
  <si>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</si>
  <si>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</si>
  <si>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</si>
  <si>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</si>
  <si>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</si>
  <si>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</si>
  <si>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</si>
  <si>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</si>
  <si>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</si>
  <si>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</si>
  <si>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</si>
  <si>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</si>
  <si>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</si>
  <si>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</si>
  <si>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</si>
  <si>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</si>
  <si>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</si>
  <si>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</si>
  <si>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</si>
  <si>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</si>
  <si>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</si>
  <si>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</si>
  <si>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</si>
  <si>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</si>
  <si>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</si>
  <si>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</si>
  <si>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</si>
  <si>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</si>
  <si>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</si>
  <si>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</si>
  <si>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</si>
  <si>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</si>
  <si>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</si>
  <si>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</si>
  <si>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</si>
  <si>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</si>
  <si>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</si>
  <si>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</si>
  <si>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</si>
  <si>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</si>
  <si>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</si>
  <si>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</si>
  <si>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</si>
  <si>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</si>
  <si>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</si>
  <si>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</si>
  <si>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</si>
  <si>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</si>
  <si>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</si>
  <si>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</si>
  <si>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</si>
  <si>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</si>
  <si>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</si>
  <si>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</si>
  <si>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</si>
  <si>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</si>
  <si>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</si>
  <si>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</si>
  <si>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</si>
  <si>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</si>
  <si>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</si>
  <si>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</si>
  <si>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</si>
  <si>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</si>
  <si>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</si>
  <si>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</si>
  <si>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</si>
  <si>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</si>
  <si>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</si>
  <si>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</si>
  <si>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</si>
  <si>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</si>
  <si>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</si>
  <si>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</si>
  <si>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</si>
  <si>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</si>
  <si>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</si>
  <si>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</si>
  <si>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</si>
  <si>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</si>
  <si>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</si>
  <si>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</si>
  <si>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</si>
  <si>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</si>
  <si>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</si>
  <si>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</si>
  <si>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</si>
  <si>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</si>
  <si>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</si>
  <si>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</si>
  <si>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</si>
  <si>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</si>
  <si>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</si>
  <si>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</si>
  <si>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</si>
  <si>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</si>
  <si>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</si>
  <si>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</si>
  <si>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</si>
  <si>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</si>
  <si>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</si>
  <si>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</si>
  <si>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</si>
  <si>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</si>
  <si>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</si>
  <si>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</si>
  <si>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</si>
  <si>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</si>
  <si>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</si>
  <si>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</si>
  <si>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</si>
  <si>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</si>
  <si>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</si>
  <si>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</si>
  <si>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</si>
  <si>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</si>
  <si>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</si>
  <si>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</si>
  <si>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</si>
  <si>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</si>
  <si>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</si>
  <si>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</si>
  <si>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</si>
  <si>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</si>
  <si>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</si>
  <si>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</si>
  <si>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</si>
  <si>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</si>
  <si>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</si>
  <si>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</si>
  <si>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</si>
  <si>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</si>
  <si>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</si>
  <si>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</si>
  <si>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</si>
  <si>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</si>
  <si>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</si>
  <si>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</si>
  <si>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</si>
  <si>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</si>
  <si>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</si>
  <si>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</si>
  <si>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</si>
  <si>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</si>
  <si>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</si>
  <si>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</si>
  <si>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</si>
  <si>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</si>
  <si>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</si>
  <si>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</si>
  <si>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</si>
  <si>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</si>
  <si>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</si>
  <si>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</si>
  <si>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</si>
  <si>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</si>
  <si>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</si>
  <si>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</si>
  <si>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</si>
  <si>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</si>
  <si>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</si>
  <si>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</si>
  <si>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</si>
  <si>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</si>
  <si>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</si>
  <si>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</si>
  <si>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</si>
  <si>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</si>
  <si>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</si>
  <si>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</si>
  <si>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</si>
  <si>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</si>
  <si>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</si>
  <si>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</si>
  <si>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</si>
  <si>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</si>
  <si>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</si>
  <si>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</si>
  <si>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</si>
  <si>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</si>
  <si>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</si>
  <si>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</si>
  <si>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</si>
  <si>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</si>
  <si>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</si>
  <si>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</si>
  <si>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</si>
  <si>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</si>
  <si>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</si>
  <si>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</si>
  <si>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</si>
  <si>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</si>
  <si>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</si>
  <si>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</si>
  <si>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</si>
  <si>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</si>
  <si>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</si>
  <si>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</si>
  <si>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</si>
  <si>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</si>
  <si>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</si>
  <si>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</si>
  <si>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</si>
  <si>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</si>
  <si>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</si>
  <si>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</si>
  <si>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</si>
  <si>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</si>
  <si>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</si>
  <si>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</si>
  <si>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</si>
  <si>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</si>
  <si>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</si>
  <si>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</si>
  <si>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</si>
  <si>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</si>
  <si>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</si>
  <si>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</si>
  <si>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</si>
  <si>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</si>
  <si>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</si>
  <si>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</si>
  <si>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</si>
  <si>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</si>
  <si>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</si>
  <si>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</si>
  <si>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</si>
  <si>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</si>
  <si>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</si>
  <si>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</si>
  <si>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</si>
  <si>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</si>
  <si>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</si>
  <si>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</si>
  <si>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</si>
  <si>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</si>
  <si>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</si>
  <si>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</si>
  <si>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</si>
  <si>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</si>
  <si>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</si>
  <si>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</si>
  <si>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</si>
  <si>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</si>
  <si>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</si>
  <si>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</si>
  <si>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</si>
  <si>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</si>
  <si>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</si>
  <si>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</si>
  <si>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</si>
  <si>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</si>
  <si>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</si>
  <si>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</si>
  <si>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</si>
  <si>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</si>
  <si>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</si>
  <si>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</si>
  <si>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</si>
  <si>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</si>
  <si>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</si>
  <si>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</si>
  <si>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</si>
  <si>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</si>
  <si>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</si>
  <si>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</si>
  <si>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</si>
  <si>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</si>
  <si>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</si>
  <si>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</si>
  <si>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</si>
  <si>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</si>
  <si>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</si>
  <si>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</si>
  <si>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</si>
  <si>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</si>
  <si>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</si>
  <si>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</si>
  <si>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</si>
  <si>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</si>
  <si>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</si>
  <si>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</si>
  <si>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</si>
  <si>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</si>
  <si>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</si>
  <si>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</si>
  <si>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</si>
  <si>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</si>
  <si>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</si>
  <si>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</si>
  <si>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</si>
  <si>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</si>
  <si>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</si>
  <si>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</si>
  <si>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</si>
  <si>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</si>
  <si>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</si>
  <si>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</si>
  <si>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</si>
  <si>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</si>
  <si>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</si>
  <si>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</si>
  <si>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</si>
  <si>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</si>
  <si>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</si>
  <si>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</si>
  <si>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</si>
  <si>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</si>
  <si>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</si>
  <si>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</si>
  <si>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</si>
  <si>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</si>
  <si>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</si>
  <si>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</si>
  <si>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</si>
  <si>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</si>
  <si>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</si>
  <si>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</si>
  <si>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</si>
  <si>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</si>
  <si>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</si>
  <si>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</si>
  <si>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</si>
  <si>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</si>
  <si>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</si>
  <si>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</si>
  <si>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</si>
  <si>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</si>
  <si>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</si>
  <si>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</si>
  <si>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</si>
  <si>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</si>
  <si>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</si>
  <si>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</si>
  <si>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</si>
  <si>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</si>
  <si>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</si>
  <si>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</si>
  <si>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</si>
  <si>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</si>
  <si>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</si>
  <si>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</si>
  <si>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</si>
  <si>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</si>
  <si>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</si>
  <si>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</si>
  <si>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</si>
  <si>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</si>
  <si>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</si>
  <si>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</si>
  <si>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</si>
  <si>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</si>
  <si>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</si>
  <si>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</si>
  <si>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</si>
  <si>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</si>
  <si>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</si>
  <si>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</si>
  <si>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</si>
  <si>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</si>
  <si>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</si>
  <si>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</si>
  <si>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</si>
  <si>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</si>
  <si>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</si>
  <si>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</si>
  <si>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</si>
  <si>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</si>
  <si>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</si>
  <si>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</si>
  <si>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</si>
  <si>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</si>
  <si>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</si>
  <si>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</si>
  <si>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</si>
  <si>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</si>
  <si>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</si>
  <si>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</si>
  <si>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</si>
  <si>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</si>
  <si>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</si>
  <si>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</si>
  <si>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</si>
  <si>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</si>
  <si>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</si>
  <si>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</si>
  <si>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</si>
  <si>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</si>
  <si>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</si>
  <si>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</si>
  <si>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</si>
  <si>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</si>
  <si>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</si>
  <si>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</si>
  <si>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</si>
  <si>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</si>
  <si>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</si>
  <si>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</si>
  <si>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</si>
  <si>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</si>
  <si>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</si>
  <si>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</si>
  <si>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</si>
  <si>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</si>
  <si>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</si>
  <si>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</si>
  <si>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</si>
  <si>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</si>
  <si>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</si>
  <si>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</si>
  <si>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</si>
  <si>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</si>
  <si>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</si>
  <si>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</si>
  <si>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</si>
  <si>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</si>
  <si>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</si>
  <si>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</si>
  <si>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</si>
  <si>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</si>
  <si>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</si>
  <si>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</si>
  <si>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</si>
  <si>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</si>
  <si>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</si>
  <si>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</si>
  <si>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</si>
  <si>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</si>
  <si>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</si>
  <si>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</si>
  <si>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</si>
  <si>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</si>
  <si>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</si>
  <si>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</si>
  <si>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</si>
  <si>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</si>
  <si>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</si>
  <si>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</si>
  <si>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</si>
  <si>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</si>
  <si>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</si>
  <si>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</si>
  <si>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</si>
  <si>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</si>
  <si>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</si>
  <si>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</si>
  <si>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</si>
  <si>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</si>
  <si>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</si>
  <si>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</si>
  <si>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</si>
  <si>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</si>
  <si>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</si>
  <si>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</si>
  <si>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</si>
  <si>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</si>
  <si>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</si>
  <si>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</si>
  <si>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</si>
  <si>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</si>
  <si>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</si>
  <si>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</si>
  <si>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</si>
  <si>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</si>
  <si>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</si>
  <si>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</si>
  <si>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</si>
  <si>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</si>
  <si>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</si>
  <si>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</si>
  <si>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</si>
  <si>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</si>
  <si>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</si>
  <si>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</si>
  <si>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</si>
  <si>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</si>
  <si>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</si>
  <si>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</si>
  <si>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</si>
  <si>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</si>
  <si>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</si>
  <si>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</si>
  <si>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</si>
  <si>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</si>
  <si>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</si>
  <si>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</si>
  <si>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</si>
  <si>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</si>
  <si>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</si>
  <si>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</si>
  <si>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</si>
  <si>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</si>
  <si>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</si>
  <si>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</si>
  <si>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</si>
  <si>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</si>
  <si>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</si>
  <si>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</si>
  <si>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</si>
  <si>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</si>
  <si>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</si>
  <si>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</si>
  <si>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</si>
  <si>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</si>
  <si>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</si>
  <si>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</si>
  <si>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</si>
  <si>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</si>
  <si>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</si>
  <si>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</si>
  <si>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</si>
  <si>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</si>
  <si>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</si>
  <si>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</si>
  <si>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</si>
  <si>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</si>
  <si>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</si>
  <si>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</si>
  <si>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</si>
  <si>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</si>
  <si>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</si>
  <si>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</si>
  <si>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</si>
  <si>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</si>
  <si>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</si>
  <si>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</si>
  <si>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</si>
  <si>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</si>
  <si>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</si>
  <si>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</si>
  <si>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</si>
  <si>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</si>
  <si>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</si>
  <si>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</si>
  <si>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</si>
  <si>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</si>
  <si>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</si>
  <si>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</si>
  <si>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</si>
  <si>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</si>
  <si>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</si>
  <si>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</si>
  <si>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</si>
  <si>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</si>
  <si>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</si>
  <si>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</si>
  <si>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</si>
  <si>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</si>
  <si>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</si>
  <si>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</si>
  <si>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</si>
  <si>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</si>
  <si>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</si>
  <si>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</si>
  <si>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</si>
  <si>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</si>
  <si>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</si>
  <si>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</si>
  <si>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</si>
  <si>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</si>
  <si>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</si>
  <si>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</si>
  <si>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</si>
  <si>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</si>
  <si>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</si>
  <si>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</si>
  <si>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</si>
  <si>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</si>
  <si>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</si>
  <si>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</si>
  <si>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</si>
  <si>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</si>
  <si>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</si>
  <si>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</si>
  <si>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</si>
  <si>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</si>
  <si>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</si>
  <si>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</si>
  <si>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</si>
  <si>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</si>
  <si>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</si>
  <si>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</si>
  <si>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</si>
  <si>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</si>
  <si>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</si>
  <si>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</si>
  <si>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</si>
  <si>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</si>
  <si>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</si>
  <si>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</si>
  <si>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</si>
  <si>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</si>
  <si>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</si>
  <si>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</si>
  <si>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</si>
  <si>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</si>
  <si>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</si>
  <si>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</si>
  <si>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</si>
  <si>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</si>
  <si>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</si>
  <si>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</si>
  <si>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</si>
  <si>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</si>
  <si>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</si>
  <si>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</si>
  <si>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</si>
  <si>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</si>
  <si>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</si>
  <si>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</si>
  <si>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</si>
  <si>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</si>
  <si>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</si>
  <si>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</si>
  <si>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</si>
  <si>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</si>
  <si>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</si>
  <si>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</si>
  <si>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</si>
  <si>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</si>
  <si>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</si>
  <si>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</si>
  <si>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</si>
  <si>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</si>
  <si>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</si>
  <si>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</si>
  <si>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</si>
  <si>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</si>
  <si>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</si>
  <si>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</si>
  <si>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</si>
  <si>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</si>
  <si>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</si>
  <si>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</si>
  <si>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</si>
  <si>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</si>
  <si>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</si>
  <si>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</si>
  <si>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</si>
  <si>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</si>
  <si>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</si>
  <si>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</si>
  <si>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</si>
  <si>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</si>
  <si>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</si>
  <si>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</si>
  <si>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</si>
  <si>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</si>
  <si>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</si>
  <si>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</si>
  <si>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</si>
  <si>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</si>
  <si>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</si>
  <si>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</si>
  <si>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</si>
  <si>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</si>
  <si>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</si>
  <si>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</si>
  <si>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</si>
  <si>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</si>
  <si>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</si>
  <si>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</si>
  <si>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</si>
  <si>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</si>
  <si>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</si>
  <si>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</si>
  <si>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</si>
  <si>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</si>
  <si>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</si>
  <si>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</si>
  <si>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</si>
  <si>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</si>
  <si>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</si>
  <si>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</si>
  <si>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</si>
  <si>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</si>
  <si>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</si>
  <si>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</si>
  <si>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</si>
  <si>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</si>
  <si>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</si>
  <si>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</si>
  <si>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</si>
  <si>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</si>
  <si>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</si>
  <si>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</si>
  <si>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</si>
  <si>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</si>
  <si>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</si>
  <si>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</si>
  <si>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</si>
  <si>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</si>
  <si>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</si>
  <si>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</si>
  <si>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</si>
  <si>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</si>
  <si>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</si>
  <si>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</si>
  <si>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</si>
  <si>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</si>
  <si>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</si>
  <si>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</si>
  <si>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</si>
  <si>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</si>
  <si>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</si>
  <si>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</si>
  <si>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</si>
  <si>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</si>
  <si>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</si>
  <si>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</si>
  <si>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</si>
  <si>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</si>
  <si>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</si>
  <si>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</si>
  <si>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</si>
  <si>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</si>
  <si>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</si>
  <si>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</si>
  <si>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</si>
  <si>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</si>
  <si>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</si>
  <si>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</si>
  <si>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</si>
  <si>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</si>
  <si>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</si>
  <si>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</si>
  <si>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</si>
  <si>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</si>
  <si>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</si>
  <si>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</si>
  <si>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</si>
  <si>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</si>
  <si>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</si>
  <si>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</si>
  <si>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</si>
  <si>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</si>
  <si>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</si>
  <si>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</si>
  <si>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</si>
  <si>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</si>
  <si>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</si>
  <si>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</si>
  <si>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</si>
  <si>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</si>
  <si>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</si>
  <si>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</si>
  <si>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</si>
  <si>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</si>
  <si>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</si>
  <si>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</si>
  <si>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</si>
  <si>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</si>
  <si>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</si>
  <si>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</si>
  <si>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</si>
  <si>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</si>
  <si>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</si>
  <si>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</si>
  <si>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</si>
  <si>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</si>
  <si>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</si>
  <si>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</si>
  <si>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</si>
  <si>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</si>
  <si>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</si>
  <si>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</si>
  <si>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</si>
  <si>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</si>
  <si>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</si>
  <si>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</si>
  <si>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</si>
  <si>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</si>
  <si>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</si>
  <si>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</si>
  <si>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</si>
  <si>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</si>
  <si>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</si>
  <si>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</si>
  <si>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</si>
  <si>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</si>
  <si>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</si>
  <si>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</si>
  <si>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</si>
  <si>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</si>
  <si>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</si>
  <si>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</si>
  <si>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</si>
  <si>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</si>
  <si>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</si>
  <si>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</si>
  <si>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</si>
  <si>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</si>
  <si>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</si>
  <si>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</si>
  <si>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</si>
  <si>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</si>
  <si>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</si>
  <si>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</si>
  <si>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</si>
  <si>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</si>
  <si>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</si>
  <si>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</si>
  <si>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</si>
  <si>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</si>
  <si>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</si>
  <si>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</si>
  <si>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</si>
  <si>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</si>
  <si>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</si>
  <si>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</si>
  <si>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</si>
  <si>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</si>
  <si>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</si>
  <si>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</si>
  <si>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</si>
  <si>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</si>
  <si>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</si>
  <si>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</si>
  <si>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</si>
  <si>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</si>
  <si>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</si>
  <si>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</si>
  <si>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</si>
  <si>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</si>
  <si>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</si>
  <si>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</si>
  <si>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</si>
  <si>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</si>
  <si>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</si>
  <si>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</si>
  <si>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</si>
  <si>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</si>
  <si>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</si>
  <si>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</si>
  <si>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</si>
  <si>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</si>
  <si>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</si>
  <si>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</si>
  <si>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</si>
  <si>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</si>
  <si>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</si>
  <si>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</si>
  <si>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</si>
  <si>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</si>
  <si>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</si>
  <si>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</si>
  <si>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</si>
  <si>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</si>
  <si>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</si>
  <si>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</si>
  <si>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</si>
  <si>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</si>
  <si>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</si>
  <si>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</si>
  <si>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</si>
  <si>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</si>
  <si>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</si>
  <si>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</si>
  <si>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</si>
  <si>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</si>
  <si>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</si>
  <si>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</si>
  <si>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</si>
  <si>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</si>
  <si>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</si>
  <si>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</si>
  <si>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</si>
  <si>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</si>
  <si>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</si>
  <si>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</si>
  <si>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</si>
  <si>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</si>
  <si>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</si>
  <si>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</si>
  <si>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</si>
  <si>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</si>
  <si>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</si>
  <si>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</si>
  <si>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</si>
  <si>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</si>
  <si>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</si>
  <si>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</si>
  <si>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</si>
  <si>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</si>
  <si>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</si>
  <si>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</si>
  <si>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</si>
  <si>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</si>
  <si>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</si>
  <si>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</si>
  <si>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</si>
  <si>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</si>
  <si>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</si>
  <si>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</si>
  <si>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</si>
  <si>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</si>
  <si>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</si>
  <si>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</si>
  <si>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</si>
  <si>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</si>
  <si>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</si>
  <si>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</si>
  <si>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</si>
  <si>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</si>
  <si>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</si>
  <si>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</si>
  <si>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</si>
  <si>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</si>
  <si>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</si>
  <si>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</si>
  <si>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</si>
  <si>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</si>
  <si>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</si>
  <si>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</si>
  <si>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</si>
  <si>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</si>
  <si>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</si>
  <si>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</si>
  <si>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</si>
  <si>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</si>
  <si>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</si>
  <si>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</si>
  <si>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</si>
  <si>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</si>
  <si>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</si>
  <si>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</si>
  <si>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</si>
  <si>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</si>
  <si>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</si>
  <si>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</si>
  <si>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</si>
  <si>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</si>
  <si>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</si>
  <si>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</si>
  <si>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</si>
  <si>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</si>
  <si>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</si>
  <si>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</si>
  <si>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</si>
  <si>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</si>
  <si>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</si>
  <si>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</si>
  <si>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</si>
  <si>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</si>
  <si>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</si>
  <si>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</si>
  <si>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</si>
  <si>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</si>
  <si>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</si>
  <si>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</si>
  <si>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</si>
  <si>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</si>
  <si>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</si>
  <si>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</si>
  <si>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</si>
  <si>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</si>
  <si>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</si>
  <si>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</si>
  <si>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</si>
  <si>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</si>
  <si>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</si>
  <si>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</si>
  <si>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</si>
  <si>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</si>
  <si>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</si>
  <si>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</si>
  <si>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</si>
  <si>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</si>
  <si>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</si>
  <si>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</si>
  <si>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</si>
  <si>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</si>
  <si>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</si>
  <si>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</si>
  <si>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</si>
  <si>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</si>
  <si>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</si>
  <si>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</si>
  <si>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</si>
  <si>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</si>
  <si>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</si>
  <si>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</si>
  <si>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</si>
  <si>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</si>
  <si>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</si>
  <si>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</si>
  <si>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</si>
  <si>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</si>
  <si>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</si>
  <si>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</si>
  <si>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</si>
  <si>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</si>
  <si>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</si>
  <si>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</si>
  <si>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</si>
  <si>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</si>
  <si>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</si>
  <si>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</si>
  <si>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</si>
  <si>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</si>
  <si>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</si>
  <si>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</si>
  <si>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</si>
  <si>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</si>
  <si>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</si>
  <si>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</si>
  <si>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</si>
  <si>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</si>
  <si>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</si>
  <si>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</si>
  <si>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</si>
  <si>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</si>
  <si>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</si>
  <si>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</si>
  <si>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</si>
  <si>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</si>
  <si>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</si>
  <si>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</si>
  <si>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</si>
  <si>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</si>
  <si>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</si>
  <si>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</si>
  <si>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</si>
  <si>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</si>
  <si>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</si>
  <si>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</si>
  <si>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</si>
  <si>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</si>
  <si>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</si>
  <si>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</si>
  <si>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</si>
  <si>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</si>
  <si>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</si>
  <si>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</si>
  <si>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</si>
  <si>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</si>
  <si>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</si>
  <si>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</si>
  <si>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</si>
  <si>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</si>
  <si>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</si>
  <si>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</si>
  <si>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</si>
  <si>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</si>
  <si>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</si>
  <si>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</si>
  <si>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</si>
  <si>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</si>
  <si>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</si>
  <si>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</si>
  <si>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</si>
  <si>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</si>
  <si>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</si>
  <si>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</si>
  <si>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</si>
  <si>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</si>
  <si>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</si>
  <si>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</si>
  <si>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</si>
  <si>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</si>
  <si>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</si>
  <si>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</si>
  <si>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</si>
  <si>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</si>
  <si>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</si>
  <si>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</si>
  <si>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</si>
  <si>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</si>
  <si>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</si>
  <si>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</si>
  <si>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</si>
  <si>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</si>
  <si>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</si>
  <si>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</si>
  <si>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</si>
  <si>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</si>
  <si>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</si>
  <si>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</si>
  <si>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</si>
  <si>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</si>
  <si>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</si>
  <si>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</si>
  <si>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</si>
  <si>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</si>
  <si>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</si>
  <si>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</si>
  <si>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</si>
  <si>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</si>
  <si>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</si>
  <si>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</si>
  <si>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</si>
  <si>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</si>
  <si>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</si>
  <si>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</si>
  <si>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</si>
  <si>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</si>
  <si>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</si>
  <si>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</si>
  <si>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</si>
  <si>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</si>
  <si>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</si>
  <si>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</si>
  <si>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</si>
  <si>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</si>
  <si>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</si>
  <si>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</si>
  <si>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</si>
  <si>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</si>
  <si>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</si>
  <si>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</si>
  <si>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</si>
  <si>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</si>
  <si>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</si>
  <si>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</si>
  <si>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</si>
  <si>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</si>
  <si>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</si>
  <si>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</si>
  <si>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</si>
  <si>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</si>
  <si>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</si>
  <si>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</si>
  <si>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</si>
  <si>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</si>
  <si>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</si>
  <si>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</si>
  <si>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</si>
  <si>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</si>
  <si>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</si>
  <si>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</si>
  <si>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</si>
  <si>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</si>
  <si>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</si>
  <si>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</si>
  <si>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</si>
  <si>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</si>
  <si>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</si>
  <si>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</si>
  <si>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</si>
  <si>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</si>
  <si>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</si>
  <si>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</si>
  <si>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</si>
  <si>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</si>
  <si>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</si>
  <si>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</si>
  <si>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</si>
  <si>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</si>
  <si>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</si>
  <si>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</si>
  <si>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</si>
  <si>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</si>
  <si>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</si>
  <si>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</si>
  <si>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</si>
  <si>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</si>
  <si>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</si>
  <si>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</si>
  <si>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</si>
  <si>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</si>
  <si>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</si>
  <si>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</si>
  <si>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</si>
  <si>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</si>
  <si>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</si>
  <si>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</si>
  <si>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</si>
  <si>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</si>
  <si>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</si>
  <si>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</si>
  <si>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</si>
  <si>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</si>
  <si>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</si>
  <si>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</si>
  <si>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</si>
  <si>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</si>
  <si>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</si>
  <si>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</si>
  <si>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</si>
  <si>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</si>
  <si>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</si>
  <si>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</si>
  <si>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</si>
  <si>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</si>
  <si>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</si>
  <si>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</si>
  <si>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</si>
  <si>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</si>
  <si>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</si>
  <si>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</si>
  <si>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</si>
  <si>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</si>
  <si>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</si>
  <si>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</si>
  <si>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</si>
  <si>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</si>
  <si>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</si>
  <si>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</si>
  <si>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</si>
  <si>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</si>
  <si>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</si>
  <si>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</si>
  <si>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</si>
  <si>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</si>
  <si>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</si>
  <si>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</si>
  <si>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</si>
  <si>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</si>
  <si>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</si>
  <si>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</si>
  <si>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</si>
  <si>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</si>
  <si>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</si>
  <si>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</si>
  <si>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</si>
  <si>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</si>
  <si>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</si>
  <si>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</si>
  <si>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</si>
  <si>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</si>
  <si>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</si>
  <si>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</si>
  <si>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</si>
  <si>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</si>
  <si>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</si>
  <si>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</si>
  <si>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</si>
  <si>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</si>
  <si>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</si>
  <si>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</si>
  <si>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</si>
  <si>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</si>
  <si>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</si>
  <si>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</si>
  <si>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</si>
  <si>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</si>
  <si>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</si>
  <si>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</si>
  <si>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</si>
  <si>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</si>
  <si>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</si>
  <si>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</si>
  <si>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</si>
  <si>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</si>
  <si>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</si>
  <si>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</si>
  <si>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</si>
  <si>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</si>
  <si>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</si>
  <si>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</si>
  <si>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</si>
  <si>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</si>
  <si>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</si>
  <si>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</si>
  <si>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</si>
  <si>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</si>
  <si>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</si>
  <si>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</si>
  <si>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</si>
  <si>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</si>
  <si>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</si>
  <si>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</si>
  <si>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</si>
  <si>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</si>
  <si>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</si>
  <si>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</si>
  <si>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</si>
  <si>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</si>
  <si>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</si>
  <si>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</si>
  <si>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</si>
  <si>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</si>
  <si>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</si>
  <si>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</si>
  <si>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</si>
  <si>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</si>
  <si>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</si>
  <si>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</si>
  <si>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</si>
  <si>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</si>
  <si>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</si>
  <si>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</si>
  <si>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</si>
  <si>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</si>
  <si>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</si>
  <si>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</si>
  <si>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</si>
  <si>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</si>
  <si>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</si>
  <si>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</si>
  <si>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</si>
  <si>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</si>
  <si>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</si>
  <si>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</si>
  <si>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</si>
  <si>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</si>
  <si>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</si>
  <si>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</si>
  <si>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</si>
  <si>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</si>
  <si>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</si>
  <si>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</si>
  <si>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</si>
  <si>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</si>
  <si>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</si>
  <si>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</si>
  <si>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</si>
  <si>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</si>
  <si>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</si>
  <si>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</si>
  <si>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</si>
  <si>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</si>
  <si>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</si>
  <si>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</si>
  <si>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</si>
  <si>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</si>
  <si>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</si>
  <si>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</si>
  <si>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</si>
  <si>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</si>
  <si>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</si>
  <si>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</si>
  <si>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</si>
  <si>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</si>
  <si>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</si>
  <si>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</si>
  <si>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</si>
  <si>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</si>
  <si>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</si>
  <si>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</si>
  <si>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</si>
  <si>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</si>
  <si>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</si>
  <si>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</si>
  <si>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</si>
  <si>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</si>
  <si>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</si>
  <si>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</si>
  <si>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</si>
  <si>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</si>
  <si>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</si>
  <si>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</si>
  <si>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</si>
  <si>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</si>
  <si>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</si>
  <si>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</si>
  <si>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</si>
  <si>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</si>
  <si>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</si>
  <si>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</si>
  <si>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</si>
  <si>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</si>
  <si>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</si>
  <si>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</si>
  <si>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</si>
  <si>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</si>
  <si>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</si>
  <si>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</si>
  <si>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</si>
  <si>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</si>
  <si>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</si>
  <si>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</si>
  <si>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</si>
  <si>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</si>
  <si>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</si>
  <si>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</si>
  <si>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</si>
  <si>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</si>
  <si>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</si>
  <si>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</si>
  <si>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</si>
  <si>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</si>
  <si>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</si>
  <si>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</si>
  <si>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</si>
  <si>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</si>
  <si>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</si>
  <si>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</si>
  <si>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</si>
  <si>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</si>
  <si>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</si>
  <si>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</si>
  <si>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</si>
  <si>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</si>
  <si>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</si>
  <si>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</si>
  <si>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</si>
  <si>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</si>
  <si>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</si>
  <si>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</si>
  <si>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</si>
  <si>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</si>
  <si>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</si>
  <si>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</si>
  <si>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</si>
  <si>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</si>
  <si>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</si>
  <si>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</si>
  <si>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</si>
  <si>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</si>
  <si>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</si>
  <si>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</si>
  <si>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</si>
  <si>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</si>
  <si>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</si>
  <si>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</si>
  <si>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</si>
  <si>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</si>
  <si>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</si>
  <si>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</si>
  <si>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</si>
  <si>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</si>
  <si>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</si>
  <si>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</si>
  <si>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</si>
  <si>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</si>
  <si>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</si>
  <si>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</si>
  <si>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</si>
  <si>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</si>
  <si>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</si>
  <si>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</si>
  <si>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</si>
  <si>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</si>
  <si>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</si>
  <si>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</si>
  <si>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</si>
  <si>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</si>
  <si>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</si>
  <si>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</si>
  <si>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</si>
  <si>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</si>
  <si>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</si>
  <si>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</si>
  <si>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</si>
  <si>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</si>
  <si>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</si>
  <si>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</si>
  <si>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</si>
  <si>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</si>
  <si>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</si>
  <si>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</si>
  <si>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</si>
  <si>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</si>
  <si>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</si>
  <si>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</si>
  <si>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</si>
  <si>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</si>
  <si>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</si>
  <si>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</si>
  <si>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</si>
  <si>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</si>
  <si>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</si>
  <si>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</si>
  <si>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</si>
  <si>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</si>
  <si>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</si>
  <si>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</si>
  <si>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</si>
  <si>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</si>
  <si>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</si>
  <si>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</si>
  <si>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</si>
  <si>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</si>
  <si>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</si>
  <si>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</si>
  <si>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</si>
  <si>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</si>
  <si>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</si>
  <si>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</si>
  <si>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</si>
  <si>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</si>
  <si>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</si>
  <si>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</si>
  <si>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</si>
  <si>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</si>
  <si>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</si>
  <si>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</si>
  <si>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</si>
  <si>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</si>
  <si>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</si>
  <si>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</si>
  <si>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</si>
  <si>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</si>
  <si>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</si>
  <si>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</si>
  <si>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</si>
  <si>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</si>
  <si>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</si>
  <si>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</si>
  <si>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</si>
  <si>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</si>
  <si>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</si>
  <si>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</si>
  <si>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</si>
  <si>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</si>
  <si>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</si>
  <si>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</si>
  <si>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</si>
  <si>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</si>
  <si>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</si>
  <si>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</si>
  <si>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</si>
  <si>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</si>
  <si>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</si>
  <si>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</si>
  <si>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</si>
  <si>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</si>
  <si>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</si>
  <si>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</si>
  <si>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</si>
  <si>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</si>
  <si>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</si>
  <si>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</si>
  <si>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</si>
  <si>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</si>
  <si>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</si>
  <si>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</si>
  <si>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</si>
  <si>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</si>
  <si>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</si>
  <si>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</si>
  <si>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</si>
  <si>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</si>
  <si>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</si>
  <si>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</si>
  <si>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</si>
  <si>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</si>
  <si>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</si>
  <si>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</si>
  <si>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</si>
  <si>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</si>
  <si>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</si>
  <si>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</si>
  <si>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</si>
  <si>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</si>
  <si>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</si>
  <si>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</si>
  <si>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</si>
  <si>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</si>
  <si>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</si>
  <si>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</si>
  <si>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</si>
  <si>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</si>
  <si>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</si>
  <si>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</si>
  <si>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</si>
  <si>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</si>
  <si>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</si>
  <si>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</si>
  <si>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</si>
  <si>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</si>
  <si>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</si>
  <si>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</si>
  <si>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</si>
  <si>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</si>
  <si>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</si>
  <si>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</si>
  <si>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</si>
  <si>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</si>
  <si>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</si>
  <si>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</si>
  <si>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</si>
  <si>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</si>
  <si>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</si>
  <si>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</si>
  <si>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</si>
  <si>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</si>
  <si>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</si>
  <si>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</si>
  <si>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</si>
  <si>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</si>
  <si>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</si>
  <si>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</si>
  <si>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</si>
  <si>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</si>
  <si>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</si>
  <si>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</si>
  <si>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</si>
  <si>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</si>
  <si>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</si>
  <si>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</si>
  <si>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</si>
  <si>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</si>
  <si>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</si>
  <si>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</si>
  <si>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</si>
  <si>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</si>
  <si>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</si>
  <si>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</si>
  <si>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</si>
  <si>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</si>
  <si>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</si>
  <si>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</si>
  <si>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</si>
  <si>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</si>
  <si>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</si>
  <si>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</si>
  <si>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</si>
  <si>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</si>
  <si>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</si>
  <si>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</si>
  <si>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</si>
  <si>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</si>
  <si>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</si>
  <si>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</si>
  <si>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</si>
  <si>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</si>
  <si>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</si>
  <si>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</si>
  <si>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</si>
  <si>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</si>
  <si>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</si>
  <si>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</si>
  <si>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</si>
  <si>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</si>
  <si>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</si>
  <si>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</si>
  <si>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</si>
  <si>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</si>
  <si>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</si>
  <si>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</si>
  <si>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</si>
  <si>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</si>
  <si>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</si>
  <si>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</si>
  <si>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</si>
  <si>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</si>
  <si>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</si>
  <si>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</si>
  <si>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</si>
  <si>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</si>
  <si>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</si>
  <si>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</si>
  <si>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</si>
  <si>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</si>
  <si>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</si>
  <si>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</si>
  <si>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</si>
  <si>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</si>
  <si>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</si>
  <si>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</si>
  <si>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</si>
  <si>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</si>
  <si>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</si>
  <si>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</si>
  <si>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</si>
  <si>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</si>
  <si>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</si>
  <si>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</si>
  <si>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</si>
  <si>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</si>
  <si>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</si>
  <si>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</si>
  <si>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</si>
  <si>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</si>
  <si>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</si>
  <si>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</si>
  <si>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</si>
  <si>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</si>
  <si>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</si>
  <si>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</si>
  <si>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</si>
  <si>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</si>
  <si>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</si>
  <si>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</si>
  <si>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</si>
  <si>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</si>
  <si>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</si>
  <si>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</si>
  <si>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</si>
  <si>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</si>
  <si>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</si>
  <si>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</si>
  <si>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</si>
  <si>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</si>
  <si>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</si>
  <si>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</si>
  <si>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</si>
  <si>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</si>
  <si>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</si>
  <si>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</si>
  <si>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</si>
  <si>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</si>
  <si>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</si>
  <si>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</si>
  <si>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</si>
  <si>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</si>
  <si>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</si>
  <si>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</si>
  <si>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</si>
  <si>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</si>
  <si>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</si>
  <si>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</si>
  <si>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</si>
  <si>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</si>
  <si>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</si>
  <si>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</si>
  <si>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</si>
  <si>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</si>
  <si>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</si>
  <si>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</si>
  <si>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</si>
  <si>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</si>
  <si>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</si>
  <si>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</si>
  <si>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</si>
  <si>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</si>
  <si>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</si>
  <si>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</si>
  <si>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</si>
  <si>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</si>
  <si>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</si>
  <si>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</si>
  <si>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</si>
  <si>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</si>
  <si>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</si>
  <si>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</si>
  <si>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</si>
  <si>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</si>
  <si>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</si>
  <si>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</si>
  <si>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</si>
  <si>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</si>
  <si>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</si>
  <si>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</si>
  <si>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</si>
  <si>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</si>
  <si>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</si>
  <si>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</si>
  <si>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</si>
  <si>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</si>
  <si>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</si>
  <si>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</si>
  <si>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</si>
  <si>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</si>
  <si>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</si>
  <si>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</si>
  <si>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</si>
  <si>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</si>
  <si>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</si>
  <si>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</si>
  <si>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</si>
  <si>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</si>
  <si>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</si>
  <si>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</si>
  <si>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</si>
  <si>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</si>
  <si>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</si>
  <si>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</si>
  <si>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</si>
  <si>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</si>
  <si>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</si>
  <si>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</si>
  <si>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</si>
  <si>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</si>
  <si>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</si>
  <si>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</si>
  <si>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</si>
  <si>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</si>
  <si>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</si>
  <si>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</si>
  <si>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</si>
  <si>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</si>
  <si>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</si>
  <si>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</si>
  <si>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</si>
  <si>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</si>
  <si>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</si>
  <si>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</si>
  <si>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</si>
  <si>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</si>
  <si>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</si>
  <si>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</si>
  <si>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</si>
  <si>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</si>
  <si>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</si>
  <si>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</si>
  <si>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</si>
  <si>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</si>
  <si>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</si>
  <si>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</si>
  <si>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</si>
  <si>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</si>
  <si>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</si>
  <si>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</si>
  <si>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</si>
  <si>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</si>
  <si>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</si>
  <si>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</si>
  <si>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</si>
  <si>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</si>
  <si>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</si>
  <si>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</si>
  <si>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</si>
  <si>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</si>
  <si>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</si>
  <si>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</si>
  <si>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</si>
  <si>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</si>
  <si>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</si>
  <si>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</si>
  <si>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</si>
  <si>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</si>
  <si>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</si>
  <si>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</si>
  <si>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</si>
  <si>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</si>
  <si>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</si>
  <si>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</si>
  <si>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</si>
  <si>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</si>
  <si>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</si>
  <si>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</si>
  <si>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</si>
  <si>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</si>
  <si>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</si>
  <si>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</si>
  <si>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</si>
  <si>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</si>
  <si>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</si>
  <si>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</si>
  <si>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</si>
  <si>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</si>
  <si>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</si>
  <si>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</si>
  <si>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</si>
  <si>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</si>
  <si>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</si>
  <si>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</si>
  <si>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</si>
  <si>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</si>
  <si>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</si>
  <si>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</si>
  <si>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</si>
  <si>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</si>
  <si>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</si>
  <si>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</si>
  <si>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</si>
  <si>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</si>
  <si>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</si>
  <si>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</si>
  <si>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</si>
  <si>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</si>
  <si>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</si>
  <si>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</si>
  <si>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</si>
  <si>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</si>
  <si>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</si>
  <si>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</si>
  <si>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</si>
  <si>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</si>
  <si>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</si>
  <si>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</si>
  <si>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</si>
  <si>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</si>
  <si>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</si>
  <si>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</si>
  <si>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</si>
  <si>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</si>
  <si>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</si>
  <si>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</si>
  <si>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</si>
  <si>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</si>
  <si>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</si>
  <si>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</si>
  <si>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</si>
  <si>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</si>
  <si>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</si>
  <si>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</si>
  <si>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</si>
  <si>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</si>
  <si>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</si>
  <si>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</si>
  <si>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</si>
  <si>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</si>
  <si>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</si>
  <si>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</si>
  <si>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</si>
  <si>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</si>
  <si>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</si>
  <si>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</si>
  <si>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</si>
  <si>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</si>
  <si>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</si>
  <si>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</si>
  <si>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</si>
  <si>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</si>
  <si>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</si>
  <si>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</si>
  <si>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</si>
  <si>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</si>
  <si>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</si>
  <si>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</si>
  <si>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</si>
  <si>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</si>
  <si>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</si>
  <si>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</si>
  <si>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</si>
  <si>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</si>
  <si>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</si>
  <si>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</si>
  <si>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</si>
  <si>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</si>
  <si>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</si>
  <si>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</si>
  <si>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</si>
  <si>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</si>
  <si>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</si>
  <si>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</si>
  <si>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</si>
  <si>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</si>
  <si>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</si>
  <si>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</si>
  <si>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</si>
  <si>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</si>
  <si>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</si>
  <si>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</si>
  <si>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</si>
  <si>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</si>
  <si>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</si>
  <si>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</si>
  <si>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</si>
  <si>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</si>
  <si>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</si>
  <si>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</si>
  <si>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</si>
  <si>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</si>
  <si>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</si>
  <si>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</si>
  <si>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</si>
  <si>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</si>
  <si>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</si>
  <si>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</si>
  <si>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</si>
  <si>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</si>
  <si>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</si>
  <si>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</si>
  <si>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</si>
  <si>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</si>
  <si>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</si>
  <si>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</si>
  <si>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</si>
  <si>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</si>
  <si>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</si>
  <si>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</si>
  <si>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</si>
  <si>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</si>
  <si>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</si>
  <si>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</si>
  <si>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</si>
  <si>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</si>
  <si>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</si>
  <si>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</si>
  <si>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</si>
  <si>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</si>
  <si>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</si>
  <si>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</si>
  <si>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</si>
  <si>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</si>
  <si>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</si>
  <si>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</si>
  <si>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</si>
  <si>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</si>
  <si>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</si>
  <si>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</si>
  <si>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</si>
  <si>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</si>
  <si>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</si>
  <si>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</si>
  <si>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</si>
  <si>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</si>
  <si>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</si>
  <si>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</si>
  <si>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</si>
  <si>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</si>
  <si>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</si>
  <si>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</si>
  <si>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</si>
  <si>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</si>
  <si>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</si>
  <si>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</si>
  <si>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</si>
  <si>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</si>
  <si>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</si>
  <si>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</si>
  <si>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</si>
  <si>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</si>
  <si>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</si>
  <si>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</si>
  <si>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</si>
  <si>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</si>
  <si>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</si>
  <si>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</si>
  <si>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</si>
  <si>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</si>
  <si>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</si>
  <si>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</si>
  <si>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</si>
  <si>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</si>
  <si>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</si>
  <si>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</si>
  <si>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</si>
  <si>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</si>
  <si>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</si>
  <si>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</si>
  <si>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</si>
  <si>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</si>
  <si>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</si>
  <si>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</si>
  <si>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</si>
  <si>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</si>
  <si>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</si>
  <si>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</si>
  <si>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</si>
  <si>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</si>
  <si>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</si>
  <si>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</si>
  <si>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</si>
  <si>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</si>
  <si>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</si>
  <si>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</si>
  <si>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</si>
  <si>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</si>
  <si>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</si>
  <si>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</si>
  <si>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</si>
  <si>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</si>
  <si>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</si>
  <si>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</si>
  <si>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</si>
  <si>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</si>
  <si>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</si>
  <si>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</si>
  <si>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</si>
  <si>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</si>
  <si>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</si>
  <si>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</si>
  <si>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</si>
  <si>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</si>
  <si>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</si>
  <si>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</si>
  <si>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</si>
  <si>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</si>
  <si>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</si>
  <si>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</si>
  <si>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</si>
  <si>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</si>
  <si>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</si>
  <si>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</si>
  <si>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</si>
  <si>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</si>
  <si>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</si>
  <si>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</si>
  <si>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</si>
  <si>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</si>
  <si>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</si>
  <si>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</si>
  <si>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</si>
  <si>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</si>
  <si>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</si>
  <si>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</si>
  <si>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</si>
  <si>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</si>
  <si>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</si>
  <si>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</si>
  <si>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</si>
  <si>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</si>
  <si>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</si>
  <si>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</si>
  <si>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</si>
  <si>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</si>
  <si>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</si>
  <si>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</si>
  <si>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</si>
  <si>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</si>
  <si>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</si>
  <si>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</si>
  <si>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</si>
  <si>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</si>
  <si>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</si>
  <si>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</si>
  <si>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</si>
  <si>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</si>
  <si>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</si>
  <si>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</si>
  <si>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</si>
  <si>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</si>
  <si>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</si>
  <si>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</si>
  <si>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</si>
  <si>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</si>
  <si>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</si>
  <si>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</si>
  <si>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</si>
  <si>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</si>
  <si>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</si>
  <si>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</si>
  <si>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</si>
  <si>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</si>
  <si>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</si>
  <si>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</si>
  <si>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</si>
  <si>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</si>
  <si>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</si>
  <si>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</si>
  <si>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</si>
  <si>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</si>
  <si>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</si>
  <si>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</si>
  <si>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</si>
  <si>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</si>
  <si>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</si>
  <si>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</si>
  <si>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</si>
  <si>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</si>
  <si>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</si>
  <si>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</si>
  <si>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</si>
  <si>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</si>
  <si>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</si>
  <si>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</si>
  <si>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</si>
  <si>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</si>
  <si>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</si>
  <si>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</si>
  <si>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</si>
  <si>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</si>
  <si>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</si>
  <si>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</si>
  <si>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</si>
  <si>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</si>
  <si>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</si>
  <si>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</si>
  <si>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</si>
  <si>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</si>
  <si>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</si>
  <si>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</si>
  <si>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</si>
  <si>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</si>
  <si>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</si>
  <si>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</si>
  <si>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</si>
  <si>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</si>
  <si>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</si>
  <si>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</si>
  <si>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</si>
  <si>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</si>
  <si>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</si>
  <si>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</si>
  <si>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</si>
  <si>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</si>
  <si>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</si>
  <si>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</si>
  <si>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</si>
  <si>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</si>
  <si>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</si>
  <si>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</si>
  <si>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</si>
  <si>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</si>
  <si>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</si>
  <si>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</si>
  <si>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</si>
  <si>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</si>
  <si>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</si>
  <si>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</si>
  <si>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</si>
  <si>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</si>
  <si>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</si>
  <si>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</si>
  <si>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</si>
  <si>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</si>
  <si>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</si>
  <si>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</si>
  <si>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</si>
  <si>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</si>
  <si>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</si>
  <si>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</si>
  <si>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</si>
  <si>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</si>
  <si>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</si>
  <si>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</si>
  <si>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</si>
  <si>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</si>
  <si>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</si>
  <si>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</si>
  <si>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</si>
  <si>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</si>
  <si>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</si>
  <si>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</si>
  <si>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</si>
  <si>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</si>
  <si>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</si>
  <si>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</si>
  <si>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</si>
  <si>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</si>
  <si>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</si>
  <si>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</si>
  <si>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</si>
  <si>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</si>
  <si>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</si>
  <si>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</si>
  <si>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</si>
  <si>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</si>
  <si>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</si>
  <si>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</si>
  <si>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</si>
  <si>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</si>
  <si>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</si>
  <si>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</si>
  <si>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</si>
  <si>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</si>
  <si>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</si>
  <si>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</si>
  <si>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</si>
  <si>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</si>
  <si>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</si>
  <si>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</si>
  <si>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</si>
  <si>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</si>
  <si>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</si>
  <si>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</si>
  <si>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</si>
  <si>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</si>
  <si>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</si>
  <si>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</si>
  <si>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</si>
  <si>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</si>
  <si>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</si>
  <si>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</si>
  <si>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</si>
  <si>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</si>
  <si>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</si>
  <si>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</si>
  <si>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</si>
  <si>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</si>
  <si>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</si>
  <si>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</si>
  <si>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</si>
  <si>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</si>
  <si>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</si>
  <si>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</si>
  <si>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</si>
  <si>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</si>
  <si>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</si>
  <si>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</si>
  <si>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</si>
  <si>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</si>
  <si>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</si>
  <si>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</si>
  <si>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</si>
  <si>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</si>
  <si>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</si>
  <si>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</si>
  <si>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</si>
  <si>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</si>
  <si>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</si>
  <si>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</si>
  <si>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</si>
  <si>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</si>
  <si>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</si>
  <si>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</si>
  <si>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</si>
  <si>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</si>
  <si>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</si>
  <si>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</si>
  <si>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</si>
  <si>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</si>
  <si>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</si>
  <si>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</si>
  <si>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</si>
  <si>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</si>
  <si>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</si>
  <si>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</si>
  <si>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</si>
  <si>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</si>
  <si>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</si>
  <si>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</si>
  <si>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</si>
  <si>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</si>
  <si>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</si>
  <si>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</si>
  <si>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</si>
  <si>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</si>
  <si>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</si>
  <si>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</si>
  <si>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</si>
  <si>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</si>
  <si>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</si>
  <si>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</si>
  <si>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</si>
  <si>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</si>
  <si>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</si>
  <si>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</si>
  <si>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</si>
  <si>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</si>
  <si>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</si>
  <si>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</si>
  <si>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</si>
  <si>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</si>
  <si>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</si>
  <si>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</si>
  <si>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</si>
  <si>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</si>
  <si>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</si>
  <si>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</si>
  <si>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</si>
  <si>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</si>
  <si>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</si>
  <si>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</si>
  <si>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</si>
  <si>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</si>
  <si>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</si>
  <si>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</si>
  <si>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</si>
  <si>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</si>
  <si>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</si>
  <si>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</si>
  <si>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</si>
  <si>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</si>
  <si>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</si>
  <si>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</si>
  <si>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</si>
  <si>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</si>
  <si>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</si>
  <si>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</si>
  <si>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</si>
  <si>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</si>
  <si>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</si>
  <si>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</si>
  <si>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</si>
  <si>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</si>
  <si>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</si>
  <si>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</si>
  <si>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</si>
  <si>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</si>
  <si>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</si>
  <si>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</si>
  <si>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</si>
  <si>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</si>
  <si>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</si>
  <si>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</si>
  <si>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</si>
  <si>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</si>
  <si>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</si>
  <si>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</si>
  <si>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</si>
  <si>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</si>
  <si>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</si>
  <si>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</si>
  <si>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</si>
  <si>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</si>
  <si>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</si>
  <si>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</si>
  <si>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</si>
  <si>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</si>
  <si>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</si>
  <si>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</si>
  <si>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</si>
  <si>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</si>
  <si>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</si>
  <si>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</si>
  <si>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</si>
  <si>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</si>
  <si>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</si>
  <si>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</si>
  <si>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</si>
  <si>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</si>
  <si>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</si>
  <si>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</si>
  <si>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</si>
  <si>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</si>
  <si>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</si>
  <si>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</si>
  <si>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</si>
  <si>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</si>
  <si>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</si>
  <si>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</si>
  <si>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</si>
  <si>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</si>
  <si>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</si>
  <si>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</si>
  <si>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</si>
  <si>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</si>
  <si>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</si>
  <si>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</si>
  <si>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</si>
  <si>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</si>
  <si>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</si>
  <si>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</si>
  <si>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</si>
  <si>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</si>
  <si>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</si>
  <si>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</si>
  <si>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</si>
  <si>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</si>
  <si>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</si>
  <si>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</si>
  <si>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</si>
  <si>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</si>
  <si>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</si>
  <si>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</si>
  <si>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</si>
  <si>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</si>
  <si>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</si>
  <si>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</si>
  <si>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</si>
  <si>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</si>
  <si>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</si>
  <si>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</si>
  <si>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</si>
  <si>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</si>
  <si>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</si>
  <si>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</si>
  <si>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</si>
  <si>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</si>
  <si>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</si>
  <si>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</si>
  <si>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</si>
  <si>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</si>
  <si>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</si>
  <si>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</si>
  <si>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</si>
  <si>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</si>
  <si>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</si>
  <si>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</si>
  <si>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</si>
  <si>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</si>
  <si>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</si>
  <si>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</si>
  <si>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</si>
  <si>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</si>
  <si>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</si>
  <si>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</si>
  <si>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</si>
  <si>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</si>
  <si>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</si>
  <si>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</si>
  <si>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</si>
  <si>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</si>
  <si>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</si>
  <si>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</si>
  <si>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</si>
  <si>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</si>
  <si>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</si>
  <si>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</si>
  <si>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</si>
  <si>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</si>
  <si>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</si>
  <si>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</si>
  <si>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</si>
  <si>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</si>
  <si>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</si>
  <si>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</si>
  <si>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</si>
  <si>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</si>
  <si>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</si>
  <si>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</si>
  <si>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</si>
  <si>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</si>
  <si>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</si>
  <si>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</si>
  <si>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</si>
  <si>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</si>
  <si>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</si>
  <si>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</si>
  <si>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</si>
  <si>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</si>
  <si>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</si>
  <si>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</si>
  <si>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</si>
  <si>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</si>
  <si>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</si>
  <si>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</si>
  <si>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</si>
  <si>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</si>
  <si>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</si>
  <si>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</si>
  <si>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</si>
  <si>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</si>
  <si>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</si>
  <si>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</si>
  <si>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</si>
  <si>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</si>
  <si>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</si>
  <si>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</si>
  <si>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</si>
  <si>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</si>
  <si>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</si>
  <si>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</si>
  <si>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</si>
  <si>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</si>
  <si>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</si>
  <si>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</si>
  <si>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</si>
  <si>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</si>
  <si>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</si>
  <si>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</si>
  <si>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</si>
  <si>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</si>
  <si>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</si>
  <si>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</si>
  <si>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</si>
  <si>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</si>
  <si>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</si>
  <si>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</si>
  <si>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</si>
  <si>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</si>
  <si>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</si>
  <si>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</si>
  <si>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</si>
  <si>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</si>
  <si>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</si>
  <si>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</si>
  <si>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</si>
  <si>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</si>
  <si>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</si>
  <si>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</si>
  <si>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</si>
  <si>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</si>
  <si>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</si>
  <si>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</si>
  <si>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</si>
  <si>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</si>
  <si>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</si>
  <si>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</si>
  <si>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</si>
  <si>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</si>
  <si>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</si>
  <si>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</si>
  <si>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</si>
  <si>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</si>
  <si>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</si>
  <si>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</si>
  <si>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</si>
  <si>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</si>
  <si>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</si>
  <si>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</si>
  <si>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</si>
  <si>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</si>
  <si>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</si>
  <si>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</si>
  <si>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</si>
  <si>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</si>
  <si>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</si>
  <si>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</si>
  <si>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</si>
  <si>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</si>
  <si>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</si>
  <si>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</si>
  <si>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</si>
  <si>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</si>
  <si>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</si>
  <si>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</si>
  <si>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</si>
  <si>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</si>
  <si>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</si>
  <si>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</si>
  <si>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</si>
  <si>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</si>
  <si>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</si>
  <si>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</si>
  <si>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</si>
  <si>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</si>
  <si>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</si>
  <si>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</si>
  <si>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</si>
  <si>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</si>
  <si>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</si>
  <si>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</si>
  <si>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</si>
  <si>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</si>
  <si>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</si>
  <si>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</si>
  <si>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</si>
  <si>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</si>
  <si>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</si>
  <si>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</si>
  <si>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</si>
  <si>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</si>
  <si>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</si>
  <si>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</si>
  <si>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</si>
  <si>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</si>
  <si>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</si>
  <si>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</si>
  <si>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</si>
  <si>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</si>
  <si>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</si>
  <si>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</si>
  <si>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</si>
  <si>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</si>
  <si>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</si>
  <si>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</si>
  <si>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</si>
  <si>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</si>
  <si>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</si>
  <si>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</si>
  <si>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</si>
  <si>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</si>
  <si>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</si>
  <si>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</si>
  <si>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</si>
  <si>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</si>
  <si>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</si>
  <si>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</si>
  <si>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</si>
  <si>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</si>
  <si>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</si>
  <si>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</si>
  <si>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</si>
  <si>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</si>
  <si>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</si>
  <si>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</si>
  <si>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</si>
  <si>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</si>
  <si>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</si>
  <si>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</si>
  <si>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</si>
  <si>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</si>
  <si>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</si>
  <si>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</si>
  <si>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</si>
  <si>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</si>
  <si>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</si>
  <si>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</si>
  <si>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</si>
  <si>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</si>
  <si>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</si>
  <si>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</si>
  <si>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</si>
  <si>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</si>
  <si>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</si>
  <si>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</si>
  <si>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</si>
  <si>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</si>
  <si>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</si>
  <si>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</si>
  <si>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</si>
  <si>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</si>
  <si>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</si>
  <si>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</si>
  <si>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</si>
  <si>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</si>
  <si>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</si>
  <si>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</si>
  <si>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</si>
  <si>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</si>
  <si>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</si>
  <si>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</si>
  <si>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</si>
  <si>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</si>
  <si>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</si>
  <si>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</si>
  <si>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</si>
  <si>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</si>
  <si>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</si>
  <si>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</si>
  <si>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</si>
  <si>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</si>
  <si>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</si>
  <si>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</si>
  <si>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</si>
  <si>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</si>
  <si>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</si>
  <si>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</si>
  <si>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</si>
  <si>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</si>
  <si>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</si>
  <si>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</si>
  <si>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</si>
  <si>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</si>
  <si>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</si>
  <si>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</si>
  <si>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</si>
  <si>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</si>
  <si>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</si>
  <si>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</si>
  <si>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</si>
  <si>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</si>
  <si>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</si>
  <si>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</si>
  <si>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</si>
  <si>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</si>
  <si>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</si>
  <si>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</si>
  <si>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</si>
  <si>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</si>
  <si>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</si>
  <si>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</si>
  <si>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</si>
  <si>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</si>
  <si>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</si>
  <si>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</si>
  <si>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</si>
  <si>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</si>
  <si>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</si>
  <si>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</si>
  <si>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</si>
  <si>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</si>
  <si>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</si>
  <si>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</si>
  <si>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</si>
  <si>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</si>
  <si>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</si>
  <si>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</si>
  <si>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</si>
  <si>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</si>
  <si>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</si>
  <si>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</si>
  <si>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</si>
  <si>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</si>
  <si>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</si>
  <si>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</si>
  <si>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</si>
  <si>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</si>
  <si>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</si>
  <si>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</si>
  <si>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</si>
  <si>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</si>
  <si>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</si>
  <si>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</si>
  <si>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</si>
  <si>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</si>
  <si>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</si>
  <si>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</si>
  <si>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</si>
  <si>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</si>
  <si>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</si>
  <si>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</si>
  <si>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</si>
  <si>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</si>
  <si>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</si>
  <si>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</si>
  <si>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</si>
  <si>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</si>
  <si>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</si>
  <si>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</si>
  <si>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</si>
  <si>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</si>
  <si>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</si>
  <si>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</si>
  <si>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</si>
  <si>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</si>
  <si>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</si>
  <si>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</si>
  <si>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</si>
  <si>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</si>
  <si>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</si>
  <si>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</si>
  <si>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</si>
  <si>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</si>
  <si>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</si>
  <si>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</si>
  <si>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</si>
  <si>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</si>
  <si>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</si>
  <si>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</si>
  <si>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</si>
  <si>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</si>
  <si>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</si>
  <si>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</si>
  <si>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</si>
  <si>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</si>
  <si>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</si>
  <si>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</si>
  <si>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</si>
  <si>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</si>
  <si>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</si>
  <si>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</si>
  <si>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</si>
  <si>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</si>
  <si>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</si>
  <si>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</si>
  <si>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</si>
  <si>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</si>
  <si>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</si>
  <si>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</si>
  <si>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</si>
  <si>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</si>
  <si>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</si>
  <si>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</si>
  <si>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</si>
  <si>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</si>
  <si>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</si>
  <si>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</si>
  <si>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</si>
  <si>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</si>
  <si>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</si>
  <si>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</si>
  <si>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</si>
  <si>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</si>
  <si>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</si>
  <si>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</si>
  <si>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</si>
  <si>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</si>
  <si>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</si>
  <si>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</si>
  <si>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</si>
  <si>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</si>
  <si>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</si>
  <si>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</si>
  <si>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</si>
  <si>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</si>
  <si>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</si>
  <si>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</si>
  <si>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</si>
  <si>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</si>
  <si>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</si>
  <si>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</si>
  <si>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</si>
  <si>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</si>
  <si>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</si>
  <si>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</si>
  <si>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</si>
  <si>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</si>
  <si>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</si>
  <si>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</si>
  <si>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</si>
  <si>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</si>
  <si>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</si>
  <si>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</si>
  <si>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</si>
  <si>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</si>
  <si>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</si>
  <si>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</si>
  <si>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</si>
  <si>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</si>
  <si>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</si>
  <si>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</si>
  <si>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</si>
  <si>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</si>
  <si>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</si>
  <si>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</si>
  <si>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</si>
  <si>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</si>
  <si>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</si>
  <si>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</si>
  <si>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</si>
  <si>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</si>
  <si>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</si>
  <si>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</si>
  <si>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</si>
  <si>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</si>
  <si>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</si>
  <si>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</si>
  <si>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</si>
  <si>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</si>
  <si>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</si>
  <si>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</si>
  <si>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</si>
  <si>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</si>
  <si>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</si>
  <si>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</si>
  <si>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</si>
  <si>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</si>
  <si>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</si>
  <si>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</si>
  <si>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</si>
  <si>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</si>
  <si>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</si>
  <si>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</si>
  <si>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</si>
  <si>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</si>
  <si>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</si>
  <si>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</si>
  <si>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</si>
  <si>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</si>
  <si>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</si>
  <si>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</si>
  <si>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</si>
  <si>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</si>
  <si>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</si>
  <si>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</si>
  <si>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</si>
  <si>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</si>
  <si>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</si>
  <si>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</si>
  <si>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</si>
  <si>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</si>
  <si>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</si>
  <si>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</si>
  <si>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</si>
  <si>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</si>
  <si>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</si>
  <si>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</si>
  <si>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</si>
  <si>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</si>
  <si>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</si>
  <si>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</si>
  <si>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</si>
  <si>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</si>
  <si>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</si>
  <si>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</si>
  <si>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</si>
  <si>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</si>
  <si>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</si>
  <si>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</si>
  <si>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</si>
  <si>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</si>
  <si>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</si>
  <si>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</si>
  <si>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</si>
  <si>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</si>
  <si>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</si>
  <si>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</si>
  <si>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</si>
  <si>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</si>
  <si>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</si>
  <si>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</si>
  <si>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</si>
  <si>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</si>
  <si>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</si>
  <si>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</si>
  <si>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</si>
  <si>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</si>
  <si>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</si>
  <si>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</si>
  <si>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</si>
  <si>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</si>
  <si>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</si>
  <si>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</si>
  <si>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</si>
  <si>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</si>
  <si>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</si>
  <si>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</si>
  <si>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</si>
  <si>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</si>
  <si>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</si>
  <si>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</si>
  <si>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</si>
  <si>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</si>
  <si>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</si>
  <si>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</si>
  <si>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</si>
  <si>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</si>
  <si>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</si>
  <si>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</si>
  <si>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</si>
  <si>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</si>
  <si>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</si>
  <si>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</si>
  <si>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</si>
  <si>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</si>
  <si>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</si>
  <si>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</si>
  <si>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</si>
  <si>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</si>
  <si>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</si>
  <si>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</si>
  <si>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</si>
  <si>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</si>
  <si>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</si>
  <si>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</si>
  <si>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</si>
  <si>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</si>
  <si>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</si>
  <si>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</si>
  <si>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</si>
  <si>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</si>
  <si>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</si>
  <si>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</si>
  <si>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</si>
  <si>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</si>
  <si>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</si>
  <si>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</si>
  <si>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</si>
  <si>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</si>
  <si>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</si>
  <si>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</si>
  <si>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</si>
  <si>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</si>
  <si>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</si>
  <si>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</si>
  <si>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</si>
  <si>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</si>
  <si>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</si>
  <si>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</si>
  <si>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</si>
  <si>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</si>
  <si>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</si>
  <si>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</si>
  <si>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</si>
  <si>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</si>
  <si>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</si>
  <si>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</si>
  <si>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</si>
  <si>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</si>
  <si>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</si>
  <si>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</si>
  <si>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</si>
  <si>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</si>
  <si>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</si>
  <si>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</si>
  <si>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</si>
  <si>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</si>
  <si>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</si>
  <si>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</si>
  <si>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</si>
  <si>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</si>
  <si>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</si>
  <si>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</si>
  <si>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</si>
  <si>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</si>
  <si>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</si>
  <si>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</si>
  <si>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</si>
  <si>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</si>
  <si>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</si>
  <si>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</si>
  <si>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</si>
  <si>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</si>
  <si>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</si>
  <si>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</si>
  <si>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</si>
  <si>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</si>
  <si>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</si>
  <si>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</si>
  <si>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</si>
  <si>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</si>
  <si>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</si>
  <si>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</si>
  <si>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</si>
  <si>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</si>
  <si>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</si>
  <si>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</si>
  <si>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</si>
  <si>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</si>
  <si>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</si>
  <si>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</si>
  <si>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</si>
  <si>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</si>
  <si>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</si>
  <si>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</si>
  <si>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</si>
  <si>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</si>
  <si>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</si>
  <si>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</si>
  <si>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</si>
  <si>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</si>
  <si>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</si>
  <si>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</si>
  <si>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</si>
  <si>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</si>
  <si>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</si>
  <si>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</si>
  <si>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</si>
  <si>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</si>
  <si>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</si>
  <si>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</si>
  <si>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</si>
  <si>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</si>
  <si>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</si>
  <si>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</si>
  <si>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</si>
  <si>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</si>
  <si>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</si>
  <si>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</si>
  <si>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</si>
  <si>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</si>
  <si>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</si>
  <si>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</si>
  <si>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</si>
  <si>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</si>
  <si>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</si>
  <si>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</si>
  <si>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</si>
  <si>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</si>
  <si>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</si>
  <si>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</si>
  <si>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</si>
  <si>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</si>
  <si>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</si>
  <si>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</si>
  <si>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</si>
  <si>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</si>
  <si>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</si>
  <si>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</si>
  <si>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</si>
  <si>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</si>
  <si>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</si>
  <si>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</si>
  <si>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</si>
  <si>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</si>
  <si>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</si>
  <si>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</si>
  <si>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</si>
  <si>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</si>
  <si>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</si>
  <si>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</si>
  <si>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</si>
  <si>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</si>
  <si>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</si>
  <si>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</si>
  <si>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</si>
  <si>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</si>
  <si>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</si>
  <si>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</si>
  <si>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</si>
  <si>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</si>
  <si>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</si>
  <si>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</si>
  <si>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</si>
  <si>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</si>
  <si>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</si>
  <si>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</si>
  <si>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</si>
  <si>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</si>
  <si>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</si>
  <si>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</si>
  <si>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</si>
  <si>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</si>
  <si>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</si>
  <si>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</si>
  <si>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</si>
  <si>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</si>
  <si>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</si>
  <si>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</si>
  <si>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</si>
  <si>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</si>
  <si>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</si>
  <si>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</si>
  <si>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</si>
  <si>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</si>
  <si>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</si>
  <si>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</si>
  <si>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</si>
  <si>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</si>
  <si>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</si>
  <si>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</si>
  <si>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</si>
  <si>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</si>
  <si>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</si>
  <si>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</si>
  <si>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</si>
  <si>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</si>
  <si>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</si>
  <si>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</si>
  <si>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</si>
  <si>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</si>
  <si>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</si>
  <si>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</si>
  <si>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</si>
  <si>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</si>
  <si>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</si>
  <si>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</si>
  <si>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</si>
  <si>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</si>
  <si>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</si>
  <si>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</si>
  <si>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</si>
  <si>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</si>
  <si>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</si>
  <si>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</si>
  <si>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</si>
  <si>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</si>
  <si>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</si>
  <si>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</si>
  <si>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</si>
  <si>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</si>
  <si>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</si>
  <si>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</si>
  <si>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</si>
  <si>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</si>
  <si>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</si>
  <si>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</si>
  <si>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</si>
  <si>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</si>
  <si>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</si>
  <si>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</si>
  <si>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</si>
  <si>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</si>
  <si>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</si>
  <si>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</si>
  <si>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</si>
  <si>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</si>
  <si>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</si>
  <si>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</si>
  <si>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</si>
  <si>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</si>
  <si>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</si>
  <si>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</si>
  <si>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</si>
  <si>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</si>
  <si>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</si>
  <si>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</si>
  <si>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</si>
  <si>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</si>
  <si>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</si>
  <si>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</si>
  <si>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</si>
  <si>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</si>
  <si>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</si>
  <si>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</si>
  <si>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</si>
  <si>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</si>
  <si>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</si>
  <si>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</si>
  <si>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</si>
  <si>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</si>
  <si>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</si>
  <si>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</si>
  <si>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</si>
  <si>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</si>
  <si>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</si>
  <si>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</si>
  <si>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</si>
  <si>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</si>
  <si>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</si>
  <si>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</si>
  <si>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</si>
  <si>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</si>
  <si>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</si>
  <si>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</si>
  <si>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</si>
  <si>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</si>
  <si>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</si>
  <si>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</si>
  <si>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</si>
  <si>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</si>
  <si>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</si>
  <si>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</si>
  <si>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</si>
  <si>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</si>
  <si>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</si>
  <si>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</si>
  <si>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</si>
  <si>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</si>
  <si>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</si>
  <si>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</si>
  <si>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</si>
  <si>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</si>
  <si>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</si>
  <si>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</si>
  <si>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</si>
  <si>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</si>
  <si>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</si>
  <si>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</si>
  <si>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</si>
  <si>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</si>
  <si>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</si>
  <si>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</si>
  <si>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</si>
  <si>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</si>
  <si>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</si>
  <si>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</si>
  <si>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</si>
  <si>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</si>
  <si>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</si>
  <si>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</si>
  <si>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</si>
  <si>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</si>
  <si>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</si>
  <si>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</si>
  <si>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</si>
  <si>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</si>
  <si>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</si>
  <si>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</si>
  <si>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</si>
  <si>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</si>
  <si>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</si>
  <si>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</si>
  <si>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</si>
  <si>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</si>
  <si>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</si>
  <si>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</si>
  <si>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</si>
  <si>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</si>
  <si>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</si>
  <si>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</si>
  <si>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</si>
  <si>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</si>
  <si>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</si>
  <si>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</si>
  <si>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</si>
  <si>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</si>
  <si>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</si>
  <si>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</si>
  <si>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</si>
  <si>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</si>
  <si>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</si>
  <si>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</si>
  <si>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</si>
  <si>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</si>
  <si>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</si>
  <si>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</si>
  <si>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</si>
  <si>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</si>
  <si>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</si>
  <si>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</si>
  <si>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</si>
  <si>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</si>
  <si>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</si>
  <si>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</si>
  <si>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</si>
  <si>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</si>
  <si>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</si>
  <si>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</si>
  <si>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</si>
  <si>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</si>
  <si>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</si>
  <si>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</si>
  <si>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</si>
  <si>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</si>
  <si>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</si>
  <si>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</si>
  <si>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</si>
  <si>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</si>
  <si>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</si>
  <si>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</si>
  <si>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</si>
  <si>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</si>
  <si>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</si>
  <si>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</si>
  <si>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</si>
  <si>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</si>
  <si>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</si>
  <si>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</si>
  <si>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</si>
  <si>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</si>
  <si>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</si>
  <si>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</si>
  <si>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</si>
  <si>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</si>
  <si>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</si>
  <si>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</si>
  <si>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</si>
  <si>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</si>
  <si>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</si>
  <si>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</si>
  <si>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</si>
  <si>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</si>
  <si>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</si>
  <si>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</si>
  <si>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</si>
  <si>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</si>
  <si>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</si>
  <si>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</si>
  <si>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</si>
  <si>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</si>
  <si>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</si>
  <si>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</si>
  <si>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</si>
  <si>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</si>
  <si>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</si>
  <si>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</si>
  <si>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</si>
  <si>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</si>
  <si>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</si>
  <si>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</si>
  <si>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</si>
  <si>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</si>
  <si>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</si>
  <si>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</si>
  <si>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</si>
  <si>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</si>
  <si>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</si>
  <si>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</si>
  <si>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</si>
  <si>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</si>
  <si>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</si>
  <si>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</si>
  <si>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</si>
  <si>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</si>
  <si>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</si>
  <si>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</si>
  <si>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</si>
  <si>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</si>
  <si>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</si>
  <si>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</si>
  <si>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</si>
  <si>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</si>
  <si>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</si>
  <si>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</si>
  <si>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</si>
  <si>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</si>
  <si>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</si>
  <si>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</si>
  <si>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</si>
  <si>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</si>
  <si>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</si>
  <si>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</si>
  <si>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</si>
  <si>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</si>
  <si>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</si>
  <si>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</si>
  <si>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</si>
  <si>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</si>
  <si>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</si>
  <si>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</si>
  <si>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</si>
  <si>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</si>
  <si>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</si>
  <si>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</si>
  <si>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</si>
  <si>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</si>
  <si>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</si>
  <si>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</si>
  <si>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</si>
  <si>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</si>
  <si>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</si>
  <si>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</si>
  <si>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</si>
  <si>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</si>
  <si>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</si>
  <si>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</si>
  <si>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</si>
  <si>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</si>
  <si>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</si>
  <si>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</si>
  <si>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</si>
  <si>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</si>
  <si>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</si>
  <si>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</si>
  <si>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</si>
  <si>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</si>
  <si>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</si>
  <si>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</si>
  <si>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</si>
  <si>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</si>
  <si>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</si>
  <si>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</si>
  <si>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</si>
  <si>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</si>
  <si>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</si>
  <si>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</si>
  <si>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</si>
  <si>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</si>
  <si>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</si>
  <si>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</si>
  <si>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</si>
  <si>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</si>
  <si>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</si>
  <si>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</si>
  <si>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</si>
  <si>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</si>
  <si>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</si>
  <si>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</si>
  <si>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</si>
  <si>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</si>
  <si>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</si>
  <si>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</si>
  <si>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</si>
  <si>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</si>
  <si>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</si>
  <si>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</si>
  <si>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</si>
  <si>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</si>
  <si>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</si>
  <si>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</si>
  <si>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</si>
  <si>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</si>
  <si>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</si>
  <si>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</si>
  <si>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</si>
  <si>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</si>
  <si>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</si>
  <si>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</si>
  <si>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</si>
  <si>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</si>
  <si>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</si>
  <si>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</si>
  <si>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</si>
  <si>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</si>
  <si>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</si>
  <si>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</si>
  <si>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</si>
  <si>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</si>
  <si>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</si>
  <si>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</si>
  <si>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</si>
  <si>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</si>
  <si>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</si>
  <si>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</si>
  <si>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</si>
  <si>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</si>
  <si>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</si>
  <si>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</si>
  <si>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</si>
  <si>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</si>
  <si>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</si>
  <si>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</si>
  <si>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</si>
  <si>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</si>
  <si>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</si>
  <si>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</si>
  <si>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</si>
  <si>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</si>
  <si>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</si>
  <si>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</si>
  <si>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</si>
  <si>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</si>
  <si>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</si>
  <si>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</si>
  <si>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</si>
  <si>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</si>
  <si>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</si>
  <si>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</si>
  <si>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</si>
  <si>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</si>
  <si>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</si>
  <si>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</si>
  <si>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</si>
  <si>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</si>
  <si>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</si>
  <si>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</si>
  <si>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</si>
  <si>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</si>
  <si>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</si>
  <si>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</si>
  <si>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</si>
  <si>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</si>
  <si>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</si>
  <si>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</si>
  <si>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</si>
  <si>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</si>
  <si>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</si>
  <si>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</si>
  <si>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</si>
  <si>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</si>
  <si>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</si>
  <si>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</si>
  <si>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</si>
  <si>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</si>
  <si>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</si>
  <si>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</si>
  <si>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</si>
  <si>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</si>
  <si>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</si>
  <si>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</si>
  <si>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</si>
  <si>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</si>
  <si>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</si>
  <si>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</si>
  <si>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</si>
  <si>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</si>
  <si>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</si>
  <si>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</si>
  <si>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</si>
  <si>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</si>
  <si>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</si>
  <si>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</si>
  <si>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</si>
  <si>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</si>
  <si>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</si>
  <si>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</si>
  <si>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</si>
  <si>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</si>
  <si>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</si>
  <si>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</si>
  <si>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</si>
  <si>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</si>
  <si>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</si>
  <si>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</si>
  <si>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</si>
  <si>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</si>
  <si>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</si>
  <si>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</si>
  <si>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</si>
  <si>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</si>
  <si>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</si>
  <si>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</si>
  <si>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</si>
  <si>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</si>
  <si>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</si>
  <si>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</si>
  <si>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</si>
  <si>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</si>
  <si>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</si>
  <si>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</si>
  <si>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</si>
  <si>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</si>
  <si>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</si>
  <si>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</si>
  <si>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</si>
  <si>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</si>
  <si>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</si>
  <si>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</si>
  <si>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</si>
  <si>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</si>
  <si>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</si>
  <si>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</si>
  <si>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</si>
  <si>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</si>
  <si>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</si>
  <si>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</si>
  <si>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</si>
  <si>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</si>
  <si>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</si>
  <si>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</si>
  <si>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</si>
  <si>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</si>
  <si>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</si>
  <si>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</si>
  <si>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</si>
  <si>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</si>
  <si>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</si>
  <si>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</si>
  <si>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</si>
  <si>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</si>
  <si>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</si>
  <si>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</si>
  <si>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</si>
  <si>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</si>
  <si>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</si>
  <si>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</si>
  <si>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</si>
  <si>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</si>
  <si>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</si>
  <si>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</si>
  <si>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</si>
  <si>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</si>
  <si>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</si>
  <si>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</si>
  <si>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</si>
  <si>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</si>
  <si>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</si>
  <si>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</si>
  <si>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</si>
  <si>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</si>
  <si>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</si>
  <si>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</si>
  <si>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</si>
  <si>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</si>
  <si>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</si>
  <si>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</si>
  <si>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</si>
  <si>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</si>
  <si>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</si>
  <si>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</si>
  <si>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</si>
  <si>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</si>
  <si>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</si>
  <si>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</si>
  <si>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</si>
  <si>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</si>
  <si>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</si>
  <si>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</si>
  <si>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</si>
  <si>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</si>
  <si>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</si>
  <si>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</si>
  <si>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</si>
  <si>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</si>
  <si>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</si>
  <si>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</si>
  <si>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</si>
  <si>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</si>
  <si>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</si>
  <si>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</si>
  <si>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</si>
  <si>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</si>
  <si>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</si>
  <si>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</si>
  <si>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</si>
  <si>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</si>
  <si>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</si>
  <si>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</si>
  <si>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</si>
  <si>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</si>
  <si>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</si>
  <si>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</si>
  <si>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</si>
  <si>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</si>
  <si>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</si>
  <si>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</si>
  <si>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</si>
  <si>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</si>
  <si>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</si>
  <si>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</si>
  <si>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</si>
  <si>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</si>
  <si>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</si>
  <si>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</si>
  <si>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</si>
  <si>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</si>
  <si>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</si>
  <si>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</si>
  <si>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</si>
  <si>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</si>
  <si>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</si>
  <si>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</si>
  <si>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</si>
  <si>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</si>
  <si>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</si>
  <si>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</si>
  <si>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</si>
  <si>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</si>
  <si>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</si>
  <si>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</si>
  <si>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</si>
  <si>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</si>
  <si>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</si>
  <si>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</si>
  <si>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</si>
  <si>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</si>
  <si>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</si>
  <si>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</si>
  <si>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</si>
  <si>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</si>
  <si>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</si>
  <si>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</si>
  <si>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</si>
  <si>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</si>
  <si>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</si>
  <si>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</si>
  <si>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</si>
  <si>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</si>
  <si>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</si>
  <si>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</si>
  <si>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</si>
  <si>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</si>
  <si>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</si>
  <si>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</si>
  <si>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</si>
  <si>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</si>
  <si>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</si>
  <si>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</si>
  <si>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</si>
  <si>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</si>
  <si>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</si>
  <si>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</si>
  <si>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</si>
  <si>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</si>
  <si>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</si>
  <si>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</si>
  <si>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</si>
  <si>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</si>
  <si>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</si>
  <si>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</si>
  <si>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</si>
  <si>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</si>
  <si>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</si>
  <si>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</si>
  <si>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</si>
  <si>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</si>
  <si>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</si>
  <si>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</si>
  <si>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</si>
  <si>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</si>
  <si>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</si>
  <si>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</si>
  <si>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</si>
  <si>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</si>
  <si>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</si>
  <si>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</si>
  <si>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</si>
  <si>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</si>
  <si>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</si>
  <si>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</si>
  <si>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</si>
  <si>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</si>
  <si>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</si>
  <si>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</si>
  <si>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</si>
  <si>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</si>
  <si>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</si>
  <si>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</si>
  <si>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</si>
  <si>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</si>
  <si>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</si>
  <si>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</si>
  <si>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</si>
  <si>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</si>
  <si>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</si>
  <si>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</si>
  <si>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</si>
  <si>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</si>
  <si>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</si>
  <si>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</si>
  <si>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</si>
  <si>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</si>
  <si>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</si>
  <si>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</si>
  <si>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</si>
  <si>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</si>
  <si>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</si>
  <si>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</si>
  <si>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</si>
  <si>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</si>
  <si>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</si>
  <si>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</si>
  <si>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</si>
  <si>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</si>
  <si>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</si>
  <si>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</si>
  <si>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</si>
  <si>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</si>
  <si>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</si>
  <si>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</si>
  <si>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</si>
  <si>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</si>
  <si>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</si>
  <si>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</si>
  <si>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</si>
  <si>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</si>
  <si>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</si>
  <si>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</si>
  <si>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</si>
  <si>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</si>
  <si>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</si>
  <si>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</si>
  <si>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</si>
  <si>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</si>
  <si>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</si>
  <si>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</si>
  <si>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</si>
  <si>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</si>
  <si>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</si>
  <si>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</si>
  <si>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</si>
  <si>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</si>
  <si>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</si>
  <si>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</si>
  <si>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</si>
  <si>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</si>
  <si>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</si>
  <si>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</si>
  <si>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</si>
  <si>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</si>
  <si>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</si>
  <si>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</si>
  <si>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</si>
  <si>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</si>
  <si>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</si>
  <si>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</si>
  <si>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</si>
  <si>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</si>
  <si>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</si>
  <si>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</si>
  <si>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</si>
  <si>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</si>
  <si>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</si>
  <si>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</si>
  <si>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</si>
  <si>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</si>
  <si>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</si>
  <si>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</si>
  <si>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</si>
  <si>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</si>
  <si>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</si>
  <si>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</si>
  <si>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</si>
  <si>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</si>
  <si>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</si>
  <si>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</si>
  <si>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</si>
  <si>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</si>
  <si>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</si>
  <si>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</si>
  <si>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</si>
  <si>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</si>
  <si>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</si>
  <si>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</si>
  <si>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</si>
  <si>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</si>
  <si>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</si>
  <si>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</si>
  <si>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</si>
  <si>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</si>
  <si>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</si>
  <si>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</si>
  <si>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</si>
  <si>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</si>
  <si>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</si>
  <si>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</si>
  <si>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</si>
  <si>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</si>
  <si>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</si>
  <si>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</si>
  <si>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</si>
  <si>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</si>
  <si>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</si>
  <si>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</si>
  <si>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</si>
  <si>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</si>
  <si>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</si>
  <si>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</si>
  <si>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</si>
  <si>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</si>
  <si>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</si>
  <si>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</si>
  <si>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</si>
  <si>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</si>
  <si>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</si>
  <si>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</si>
  <si>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</si>
  <si>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</si>
  <si>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</si>
  <si>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</si>
  <si>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</si>
  <si>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</si>
  <si>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</si>
  <si>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</si>
  <si>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</si>
  <si>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</si>
  <si>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</si>
  <si>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</si>
  <si>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</si>
  <si>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</si>
  <si>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</si>
  <si>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</si>
  <si>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</si>
  <si>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</si>
  <si>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</si>
  <si>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</si>
  <si>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</si>
  <si>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</si>
  <si>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</si>
  <si>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</si>
  <si>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</si>
  <si>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</si>
  <si>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</si>
  <si>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</si>
  <si>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</si>
  <si>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</si>
  <si>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</si>
  <si>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</si>
  <si>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</si>
  <si>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</si>
  <si>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</si>
  <si>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</si>
  <si>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</si>
  <si>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</si>
  <si>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</si>
  <si>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</si>
  <si>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</si>
  <si>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</si>
  <si>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</si>
  <si>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</si>
  <si>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</si>
  <si>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</si>
  <si>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</si>
  <si>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</si>
  <si>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</si>
  <si>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</si>
  <si>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</si>
  <si>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</si>
  <si>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</si>
  <si>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</si>
  <si>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</si>
  <si>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</si>
  <si>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</si>
  <si>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</si>
  <si>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</si>
  <si>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</si>
  <si>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</si>
  <si>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</si>
  <si>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</si>
  <si>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</si>
  <si>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</si>
  <si>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</si>
  <si>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</si>
  <si>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</si>
  <si>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</si>
  <si>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</si>
  <si>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</si>
  <si>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</si>
  <si>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</si>
  <si>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</si>
  <si>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</si>
  <si>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</si>
  <si>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</si>
  <si>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</si>
  <si>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</si>
  <si>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</si>
  <si>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</si>
  <si>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</si>
  <si>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</si>
  <si>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</si>
  <si>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</si>
  <si>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</si>
  <si>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</si>
  <si>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</si>
  <si>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</si>
  <si>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</si>
  <si>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</si>
  <si>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</si>
  <si>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</si>
  <si>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</si>
  <si>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</si>
  <si>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</si>
  <si>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</si>
  <si>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</si>
  <si>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</si>
  <si>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</si>
  <si>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</si>
  <si>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</si>
  <si>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</si>
  <si>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</si>
  <si>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</si>
  <si>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</si>
  <si>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</si>
  <si>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</si>
  <si>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</si>
  <si>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</si>
  <si>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</si>
  <si>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</si>
  <si>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</si>
  <si>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</si>
  <si>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</si>
  <si>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</si>
  <si>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</si>
  <si>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</si>
  <si>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</si>
  <si>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</si>
  <si>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</si>
  <si>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</si>
  <si>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</si>
  <si>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</si>
  <si>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</si>
  <si>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</si>
  <si>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</si>
  <si>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</si>
  <si>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</si>
  <si>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</si>
  <si>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</si>
  <si>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</si>
  <si>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</si>
  <si>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</si>
  <si>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</si>
  <si>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</si>
  <si>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</si>
  <si>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</si>
  <si>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</si>
  <si>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</si>
  <si>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</si>
  <si>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</si>
  <si>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</si>
  <si>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</si>
  <si>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</si>
  <si>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</si>
  <si>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</si>
  <si>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</si>
  <si>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</si>
  <si>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</si>
  <si>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</si>
  <si>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</si>
  <si>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</si>
  <si>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</si>
  <si>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</si>
  <si>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</si>
  <si>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</si>
  <si>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</si>
  <si>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</si>
  <si>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</si>
  <si>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</si>
  <si>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</si>
  <si>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</si>
  <si>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</si>
  <si>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</si>
  <si>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</si>
  <si>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</si>
  <si>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</si>
  <si>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</si>
  <si>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</si>
  <si>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</si>
  <si>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</si>
  <si>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</si>
  <si>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</si>
  <si>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</si>
  <si>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</si>
  <si>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</si>
  <si>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</si>
  <si>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</si>
  <si>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</si>
  <si>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</si>
  <si>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</si>
  <si>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</si>
  <si>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</si>
  <si>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</si>
  <si>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</si>
  <si>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</si>
  <si>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</si>
  <si>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</si>
  <si>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</si>
  <si>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</si>
  <si>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</si>
  <si>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</si>
  <si>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</si>
  <si>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</si>
  <si>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</si>
  <si>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</si>
  <si>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</si>
  <si>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</si>
  <si>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</si>
  <si>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</si>
  <si>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</si>
  <si>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</si>
  <si>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</si>
  <si>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</si>
  <si>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</si>
  <si>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</si>
  <si>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</si>
  <si>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</si>
  <si>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</si>
  <si>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</si>
  <si>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</si>
  <si>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</si>
  <si>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</si>
  <si>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</si>
  <si>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</si>
  <si>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</si>
  <si>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</si>
  <si>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</si>
  <si>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</si>
  <si>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</si>
  <si>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</si>
  <si>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</si>
  <si>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</si>
  <si>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</si>
  <si>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</si>
  <si>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</si>
  <si>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</si>
  <si>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</si>
  <si>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</si>
  <si>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</si>
  <si>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</si>
  <si>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</si>
  <si>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</si>
  <si>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</si>
  <si>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</si>
  <si>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</si>
  <si>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</si>
  <si>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</si>
  <si>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</si>
  <si>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</si>
  <si>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</si>
  <si>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</si>
  <si>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</si>
  <si>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</si>
  <si>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</si>
  <si>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</si>
  <si>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</si>
  <si>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</si>
  <si>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</si>
  <si>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</si>
  <si>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</si>
  <si>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</si>
  <si>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</si>
  <si>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</si>
  <si>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</si>
  <si>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</si>
  <si>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</si>
  <si>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</si>
  <si>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</si>
  <si>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</si>
  <si>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</si>
  <si>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</si>
  <si>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</si>
  <si>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</si>
  <si>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</si>
  <si>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</si>
  <si>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</si>
  <si>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</si>
  <si>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</si>
  <si>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</si>
  <si>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</si>
  <si>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</si>
  <si>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</si>
  <si>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</si>
  <si>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</si>
  <si>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</si>
  <si>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</si>
  <si>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</si>
  <si>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</si>
  <si>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</si>
  <si>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</si>
  <si>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</si>
  <si>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</si>
  <si>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</si>
  <si>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</si>
  <si>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</si>
  <si>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</si>
  <si>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</si>
  <si>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</si>
  <si>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</si>
  <si>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</si>
  <si>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</si>
  <si>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</si>
  <si>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</si>
  <si>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</si>
  <si>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</si>
  <si>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</si>
  <si>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</si>
  <si>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</si>
  <si>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</si>
  <si>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</si>
  <si>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</si>
  <si>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</si>
  <si>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</si>
  <si>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</si>
  <si>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</si>
  <si>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</si>
  <si>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</si>
  <si>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</si>
  <si>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</si>
  <si>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</si>
  <si>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</si>
  <si>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</si>
  <si>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</si>
  <si>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</si>
  <si>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</si>
  <si>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</si>
  <si>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</si>
  <si>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</si>
  <si>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</si>
  <si>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</si>
  <si>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</si>
  <si>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</si>
  <si>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</si>
  <si>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</si>
  <si>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</si>
  <si>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</si>
  <si>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</si>
  <si>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</si>
  <si>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</si>
  <si>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</si>
  <si>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</si>
  <si>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</si>
  <si>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</si>
  <si>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</si>
  <si>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</si>
  <si>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</si>
  <si>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</si>
  <si>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</si>
  <si>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</si>
  <si>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</si>
  <si>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</si>
  <si>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</si>
  <si>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</si>
  <si>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</si>
  <si>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</si>
  <si>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</si>
  <si>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</si>
  <si>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</si>
  <si>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</si>
  <si>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</si>
  <si>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</si>
  <si>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</si>
  <si>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</si>
  <si>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</si>
  <si>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</si>
  <si>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</si>
  <si>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</si>
  <si>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</si>
  <si>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</si>
  <si>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</si>
  <si>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</si>
  <si>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</si>
  <si>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</si>
  <si>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</si>
  <si>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</si>
  <si>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</si>
  <si>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</si>
  <si>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</si>
  <si>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</si>
  <si>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</si>
  <si>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</si>
  <si>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</si>
  <si>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</si>
  <si>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</si>
  <si>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</si>
  <si>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</si>
  <si>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</si>
  <si>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</si>
  <si>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</si>
  <si>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</si>
  <si>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</si>
  <si>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</si>
  <si>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</si>
  <si>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</si>
  <si>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</si>
  <si>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</si>
  <si>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</si>
  <si>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</si>
  <si>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</si>
  <si>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</si>
  <si>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</si>
  <si>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</si>
  <si>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</si>
  <si>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</si>
  <si>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</si>
  <si>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</si>
  <si>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</si>
  <si>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</si>
  <si>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</si>
  <si>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</si>
  <si>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</si>
  <si>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</si>
  <si>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</si>
  <si>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</si>
  <si>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</si>
  <si>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</si>
  <si>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</si>
  <si>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</si>
  <si>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</si>
  <si>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</si>
  <si>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</si>
  <si>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</si>
  <si>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</si>
  <si>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</si>
  <si>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</si>
  <si>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</si>
  <si>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</si>
  <si>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</si>
  <si>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</si>
  <si>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</si>
  <si>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</si>
  <si>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</si>
  <si>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</si>
  <si>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</si>
  <si>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</si>
  <si>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</si>
  <si>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</si>
  <si>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</si>
  <si>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</si>
  <si>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</si>
  <si>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</si>
  <si>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</si>
  <si>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</si>
  <si>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</si>
  <si>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</si>
  <si>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</si>
  <si>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</si>
  <si>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</si>
  <si>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</si>
  <si>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</si>
  <si>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</si>
  <si>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</si>
  <si>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</si>
  <si>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</si>
  <si>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</si>
  <si>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</si>
  <si>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</si>
  <si>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</si>
  <si>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</si>
  <si>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</si>
  <si>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</si>
  <si>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</si>
  <si>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</si>
  <si>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</si>
  <si>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</si>
  <si>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</si>
  <si>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</si>
  <si>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</si>
  <si>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</si>
  <si>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</si>
  <si>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</si>
  <si>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</si>
  <si>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</si>
  <si>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</si>
  <si>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</si>
  <si>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</si>
  <si>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</si>
  <si>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</si>
  <si>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</si>
  <si>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</si>
  <si>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</si>
  <si>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</si>
  <si>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</si>
  <si>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</si>
  <si>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</si>
  <si>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</si>
  <si>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</si>
  <si>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</si>
  <si>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</si>
  <si>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</si>
  <si>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</si>
  <si>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</si>
  <si>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</si>
  <si>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</si>
  <si>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</si>
  <si>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</si>
  <si>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</si>
  <si>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</si>
  <si>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</si>
  <si>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</si>
  <si>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</si>
  <si>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</si>
  <si>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</si>
  <si>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</si>
  <si>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</si>
  <si>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</si>
  <si>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</si>
  <si>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</si>
  <si>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</si>
  <si>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</si>
  <si>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</si>
  <si>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</si>
  <si>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</si>
  <si>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</si>
  <si>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</si>
  <si>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</si>
  <si>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</si>
  <si>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</si>
  <si>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</si>
  <si>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</si>
  <si>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</si>
  <si>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</si>
  <si>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</si>
  <si>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</si>
  <si>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</si>
  <si>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</si>
  <si>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</si>
  <si>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</si>
  <si>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</si>
  <si>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</si>
  <si>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</si>
  <si>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</si>
  <si>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</si>
  <si>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</si>
  <si>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</si>
  <si>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</si>
  <si>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</si>
  <si>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</si>
  <si>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</si>
  <si>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</si>
  <si>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</si>
  <si>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</si>
  <si>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</si>
  <si>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</si>
  <si>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</si>
  <si>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</si>
  <si>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</si>
  <si>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</si>
  <si>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</si>
  <si>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</si>
  <si>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</si>
  <si>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</si>
  <si>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</si>
  <si>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</si>
  <si>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</si>
  <si>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</si>
  <si>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</si>
  <si>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</si>
  <si>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</si>
  <si>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</si>
  <si>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</si>
  <si>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</si>
  <si>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</si>
  <si>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</si>
  <si>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</si>
  <si>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</si>
  <si>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</si>
  <si>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</si>
  <si>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</si>
  <si>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</si>
  <si>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</si>
  <si>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</si>
  <si>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</si>
  <si>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</si>
  <si>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</si>
  <si>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</si>
  <si>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</si>
  <si>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</si>
  <si>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</si>
  <si>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</si>
  <si>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</si>
  <si>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</si>
  <si>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</si>
  <si>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</si>
  <si>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</si>
  <si>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</si>
  <si>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</si>
  <si>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</si>
  <si>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</si>
  <si>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</si>
  <si>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</si>
  <si>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</si>
  <si>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</si>
  <si>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</si>
  <si>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</si>
  <si>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</si>
  <si>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</si>
  <si>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</si>
  <si>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</si>
  <si>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</si>
  <si>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</si>
  <si>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</si>
  <si>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</si>
  <si>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</si>
  <si>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</si>
  <si>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</si>
  <si>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</si>
  <si>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</si>
  <si>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</si>
  <si>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</si>
  <si>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</si>
  <si>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</si>
  <si>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</si>
  <si>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</si>
  <si>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</si>
  <si>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</si>
  <si>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</si>
  <si>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</si>
  <si>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</si>
  <si>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</si>
  <si>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</si>
  <si>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</si>
  <si>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</si>
  <si>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</si>
  <si>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</si>
  <si>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</si>
  <si>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</si>
  <si>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</si>
  <si>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</si>
  <si>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</si>
  <si>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</si>
  <si>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</si>
  <si>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</si>
  <si>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</si>
  <si>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</si>
  <si>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</si>
  <si>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</si>
  <si>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</si>
  <si>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</si>
  <si>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</si>
  <si>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</si>
  <si>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</si>
  <si>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</si>
  <si>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</si>
  <si>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</si>
  <si>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</si>
  <si>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</si>
  <si>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</si>
  <si>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</si>
  <si>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</si>
  <si>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</si>
  <si>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</si>
  <si>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</si>
  <si>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</si>
  <si>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</si>
  <si>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</si>
  <si>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</si>
  <si>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</si>
  <si>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</si>
  <si>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</si>
  <si>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</si>
  <si>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</si>
  <si>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</si>
  <si>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</si>
  <si>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</si>
  <si>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</si>
  <si>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</si>
  <si>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</si>
  <si>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</si>
  <si>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</si>
  <si>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</si>
  <si>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</si>
  <si>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</si>
  <si>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</si>
  <si>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</si>
  <si>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</si>
  <si>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</si>
  <si>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</si>
  <si>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</si>
  <si>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</si>
  <si>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</si>
  <si>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</si>
  <si>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</si>
  <si>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</si>
  <si>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</si>
  <si>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</si>
  <si>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</si>
  <si>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</si>
  <si>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</si>
  <si>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</si>
  <si>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</si>
  <si>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</si>
  <si>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</si>
  <si>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</si>
  <si>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</si>
  <si>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</si>
  <si>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</si>
  <si>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</si>
  <si>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</si>
  <si>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</si>
  <si>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</si>
  <si>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</si>
  <si>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</si>
  <si>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</si>
  <si>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</si>
  <si>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</si>
  <si>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</si>
  <si>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</si>
  <si>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</si>
  <si>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</si>
  <si>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</si>
  <si>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</si>
  <si>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</si>
  <si>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</si>
  <si>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</si>
  <si>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</si>
  <si>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</si>
  <si>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</si>
  <si>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</si>
  <si>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</si>
  <si>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</si>
  <si>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</si>
  <si>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</si>
  <si>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</si>
  <si>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</si>
  <si>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</si>
  <si>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</si>
  <si>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</si>
  <si>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</si>
  <si>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</si>
  <si>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</si>
  <si>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</si>
  <si>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</si>
  <si>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</si>
  <si>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</si>
  <si>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</si>
  <si>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</si>
  <si>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</si>
  <si>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</si>
  <si>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</si>
  <si>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</si>
  <si>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</si>
  <si>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</si>
  <si>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</si>
  <si>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</si>
  <si>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</si>
  <si>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</si>
  <si>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</si>
  <si>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</si>
  <si>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</si>
  <si>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</si>
  <si>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</si>
  <si>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</si>
  <si>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</si>
  <si>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</si>
  <si>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</si>
  <si>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</si>
  <si>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</si>
  <si>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</si>
  <si>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</si>
  <si>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</si>
  <si>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</si>
  <si>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</si>
  <si>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</si>
  <si>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</si>
  <si>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</si>
  <si>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</si>
  <si>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</si>
  <si>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</si>
  <si>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</si>
  <si>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</si>
  <si>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</si>
  <si>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</si>
  <si>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</si>
  <si>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</si>
  <si>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</si>
  <si>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</si>
  <si>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</si>
  <si>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</si>
  <si>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</si>
  <si>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</si>
  <si>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</si>
  <si>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</si>
  <si>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</si>
  <si>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</si>
  <si>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</si>
  <si>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</si>
  <si>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</si>
  <si>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</si>
  <si>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</si>
  <si>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</si>
  <si>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</si>
  <si>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</si>
  <si>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</si>
  <si>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</si>
  <si>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</si>
  <si>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</si>
  <si>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</si>
  <si>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</si>
  <si>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</si>
  <si>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</si>
  <si>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</si>
  <si>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</si>
  <si>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</si>
  <si>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</si>
  <si>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</si>
  <si>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</si>
  <si>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</si>
  <si>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</si>
  <si>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</si>
  <si>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</si>
  <si>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</si>
  <si>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</si>
  <si>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</si>
  <si>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</si>
  <si>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</si>
  <si>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</si>
  <si>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</si>
  <si>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</si>
  <si>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</si>
  <si>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</si>
  <si>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</si>
  <si>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</si>
  <si>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</si>
  <si>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</si>
  <si>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</si>
  <si>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</si>
  <si>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</si>
  <si>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</si>
  <si>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</si>
  <si>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</si>
  <si>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</si>
  <si>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</si>
  <si>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</si>
  <si>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</si>
  <si>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</si>
  <si>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</si>
  <si>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</si>
  <si>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</si>
  <si>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</si>
  <si>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</si>
  <si>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</si>
  <si>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</si>
  <si>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</si>
  <si>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</si>
  <si>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</si>
  <si>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</si>
  <si>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</si>
  <si>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</si>
  <si>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</si>
  <si>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</si>
  <si>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</si>
  <si>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</si>
  <si>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</si>
  <si>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</si>
  <si>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</si>
  <si>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</si>
  <si>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</si>
  <si>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</si>
  <si>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</si>
  <si>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</si>
  <si>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</si>
  <si>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</si>
  <si>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</si>
  <si>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</si>
  <si>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</si>
  <si>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</si>
  <si>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</si>
  <si>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</si>
  <si>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</si>
  <si>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</si>
  <si>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</si>
  <si>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</si>
  <si>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</si>
  <si>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</si>
  <si>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</si>
  <si>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</si>
  <si>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</si>
  <si>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</si>
  <si>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</si>
  <si>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</si>
  <si>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</si>
  <si>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</si>
  <si>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</si>
  <si>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</si>
  <si>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</si>
  <si>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</si>
  <si>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</si>
  <si>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</si>
  <si>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</si>
  <si>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</si>
  <si>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</si>
  <si>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</si>
  <si>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</si>
  <si>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</si>
  <si>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</si>
  <si>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</si>
  <si>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</si>
  <si>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</si>
  <si>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</si>
  <si>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</si>
  <si>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</si>
  <si>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</si>
  <si>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</si>
  <si>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</si>
  <si>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</si>
  <si>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</si>
  <si>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</si>
  <si>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</si>
  <si>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</si>
  <si>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</si>
  <si>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</si>
  <si>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</si>
  <si>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</si>
  <si>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</si>
  <si>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</si>
  <si>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</si>
  <si>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</si>
  <si>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</si>
  <si>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</si>
  <si>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</si>
  <si>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</si>
  <si>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</si>
  <si>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</si>
  <si>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</si>
  <si>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</si>
  <si>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</si>
  <si>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</si>
  <si>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</si>
  <si>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</si>
  <si>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</si>
  <si>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</si>
  <si>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</si>
  <si>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</si>
  <si>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</si>
  <si>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</si>
  <si>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</si>
  <si>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</si>
  <si>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</si>
  <si>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</si>
  <si>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</si>
  <si>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</si>
  <si>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</si>
  <si>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</si>
  <si>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</si>
  <si>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</si>
  <si>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</si>
  <si>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</si>
  <si>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</si>
  <si>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</si>
  <si>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</si>
  <si>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</si>
  <si>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</si>
  <si>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</si>
  <si>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</si>
  <si>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</si>
  <si>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</si>
  <si>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</si>
  <si>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</si>
  <si>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</si>
  <si>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</si>
  <si>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</si>
  <si>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</si>
  <si>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</si>
  <si>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</si>
  <si>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</si>
  <si>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</si>
  <si>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</si>
  <si>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</si>
  <si>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</si>
  <si>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</si>
  <si>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</si>
  <si>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</si>
  <si>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</si>
  <si>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</si>
  <si>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</si>
  <si>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</si>
  <si>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</si>
  <si>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</si>
  <si>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</si>
  <si>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</si>
  <si>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</si>
  <si>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</si>
  <si>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</si>
  <si>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</si>
  <si>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</si>
  <si>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</si>
  <si>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</si>
  <si>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</si>
  <si>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</si>
  <si>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</si>
  <si>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</si>
  <si>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</si>
  <si>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</si>
  <si>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</si>
  <si>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</si>
  <si>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</si>
  <si>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</si>
  <si>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</si>
  <si>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</si>
  <si>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</si>
  <si>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</si>
  <si>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</si>
  <si>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</si>
  <si>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</si>
  <si>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</si>
  <si>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</si>
  <si>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</si>
  <si>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</si>
  <si>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</si>
  <si>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</si>
  <si>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</si>
  <si>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</si>
  <si>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</si>
  <si>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</si>
  <si>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</si>
  <si>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</si>
  <si>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</si>
  <si>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</si>
  <si>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</si>
  <si>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</si>
  <si>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</si>
  <si>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</si>
  <si>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</si>
  <si>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</si>
  <si>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</si>
  <si>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</si>
  <si>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</si>
  <si>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</si>
  <si>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</si>
  <si>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</si>
  <si>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</si>
  <si>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</si>
  <si>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</si>
  <si>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</si>
  <si>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</si>
  <si>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</si>
  <si>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</si>
  <si>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</si>
  <si>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</si>
  <si>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</si>
  <si>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</si>
  <si>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</si>
  <si>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</si>
  <si>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</si>
  <si>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</si>
  <si>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</si>
  <si>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</si>
  <si>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</si>
  <si>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</si>
  <si>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</si>
  <si>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</si>
  <si>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</si>
  <si>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</si>
  <si>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</si>
  <si>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</si>
  <si>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</si>
  <si>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</si>
  <si>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</si>
  <si>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</si>
  <si>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</si>
  <si>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</si>
  <si>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</si>
  <si>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</si>
  <si>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</si>
  <si>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</si>
  <si>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</si>
  <si>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</si>
  <si>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</si>
  <si>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</si>
  <si>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</si>
  <si>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</si>
  <si>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</si>
  <si>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</si>
  <si>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</si>
  <si>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</si>
  <si>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</si>
  <si>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</si>
  <si>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</si>
  <si>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</si>
  <si>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</si>
  <si>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</si>
  <si>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</si>
  <si>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</si>
  <si>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</si>
  <si>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</si>
  <si>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</si>
  <si>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</si>
  <si>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</si>
  <si>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</si>
  <si>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</si>
  <si>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</si>
  <si>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</si>
  <si>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</si>
  <si>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</si>
  <si>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</si>
  <si>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</si>
  <si>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</si>
  <si>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</si>
  <si>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</si>
  <si>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</si>
  <si>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</si>
  <si>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</si>
  <si>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</si>
  <si>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</si>
  <si>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</si>
  <si>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</si>
  <si>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</si>
  <si>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</si>
  <si>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</si>
  <si>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</si>
  <si>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</si>
  <si>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</si>
  <si>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</si>
  <si>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</si>
  <si>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</si>
  <si>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</si>
  <si>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</si>
  <si>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</si>
  <si>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</si>
  <si>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</si>
  <si>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</si>
  <si>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</si>
  <si>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</si>
  <si>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</si>
  <si>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</si>
  <si>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</si>
  <si>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</si>
  <si>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</si>
  <si>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</si>
  <si>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</si>
  <si>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</si>
  <si>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</si>
  <si>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</si>
  <si>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</si>
  <si>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</si>
  <si>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</si>
  <si>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</si>
  <si>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</si>
  <si>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</si>
  <si>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</si>
  <si>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</si>
  <si>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</si>
  <si>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</si>
  <si>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</si>
  <si>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</si>
  <si>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</si>
  <si>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</si>
  <si>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</si>
  <si>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</si>
  <si>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</si>
  <si>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</si>
  <si>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</si>
  <si>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</si>
  <si>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</si>
  <si>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</si>
  <si>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</si>
  <si>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</si>
  <si>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</si>
  <si>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</si>
  <si>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</si>
  <si>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</si>
  <si>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</si>
  <si>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</si>
  <si>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</si>
  <si>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</si>
  <si>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</si>
  <si>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</si>
  <si>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</si>
  <si>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</si>
  <si>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</si>
  <si>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</si>
  <si>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</si>
  <si>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</si>
  <si>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</si>
  <si>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</si>
  <si>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</si>
  <si>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</si>
  <si>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</si>
  <si>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</si>
  <si>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</si>
  <si>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</si>
  <si>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</si>
  <si>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</si>
  <si>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</si>
  <si>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</si>
  <si>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</si>
  <si>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</si>
  <si>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</si>
  <si>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</si>
  <si>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</si>
  <si>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</si>
  <si>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</si>
  <si>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</si>
  <si>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</si>
  <si>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</si>
  <si>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</si>
  <si>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</si>
  <si>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</si>
  <si>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</si>
  <si>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</si>
  <si>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</si>
  <si>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</si>
  <si>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</si>
  <si>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</si>
  <si>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</si>
  <si>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</si>
  <si>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</si>
  <si>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</si>
  <si>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</si>
  <si>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</si>
  <si>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</si>
  <si>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</si>
  <si>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</si>
  <si>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</si>
  <si>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</si>
  <si>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</si>
  <si>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</si>
  <si>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</si>
  <si>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</si>
  <si>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</si>
  <si>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</si>
  <si>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</si>
  <si>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</si>
  <si>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</si>
  <si>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</si>
  <si>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</si>
  <si>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</si>
  <si>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</si>
  <si>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</si>
  <si>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</si>
  <si>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</si>
  <si>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</si>
  <si>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</si>
  <si>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</si>
  <si>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</si>
  <si>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</si>
  <si>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</si>
  <si>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</si>
  <si>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</si>
  <si>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</si>
  <si>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</si>
  <si>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</si>
  <si>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</si>
  <si>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</si>
  <si>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</si>
  <si>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</si>
  <si>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</si>
  <si>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</si>
  <si>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</si>
  <si>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</si>
  <si>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</si>
  <si>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</si>
  <si>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</si>
  <si>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</si>
  <si>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</si>
  <si>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</si>
  <si>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</si>
  <si>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</si>
  <si>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</si>
  <si>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</si>
  <si>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</si>
  <si>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</si>
  <si>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</si>
  <si>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</si>
  <si>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</si>
  <si>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</si>
  <si>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</si>
  <si>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</si>
  <si>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</si>
  <si>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</si>
  <si>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</si>
  <si>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</si>
  <si>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</si>
  <si>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</si>
  <si>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</si>
  <si>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</si>
  <si>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</si>
  <si>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</si>
  <si>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</si>
  <si>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</si>
  <si>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</si>
  <si>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</si>
  <si>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</si>
  <si>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</si>
  <si>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</si>
  <si>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</si>
  <si>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</si>
  <si>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</si>
  <si>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</si>
  <si>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</si>
  <si>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</si>
  <si>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</si>
  <si>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</si>
  <si>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</si>
  <si>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</si>
  <si>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</si>
  <si>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</si>
  <si>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</si>
  <si>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</si>
  <si>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</si>
  <si>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</si>
  <si>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</si>
  <si>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</si>
  <si>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</si>
  <si>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</si>
  <si>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</si>
  <si>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</si>
  <si>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</si>
  <si>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</si>
  <si>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</si>
  <si>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</si>
  <si>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</si>
  <si>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</si>
  <si>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</si>
  <si>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</si>
  <si>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</si>
  <si>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</si>
  <si>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</si>
  <si>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</si>
  <si>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</si>
  <si>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</si>
  <si>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</si>
  <si>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</si>
  <si>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</si>
  <si>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</si>
  <si>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</si>
  <si>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</si>
  <si>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</si>
  <si>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</si>
  <si>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</si>
  <si>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</si>
  <si>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</si>
  <si>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</si>
  <si>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</si>
  <si>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</si>
  <si>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</si>
  <si>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</si>
  <si>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</si>
  <si>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</si>
  <si>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</si>
  <si>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</si>
  <si>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</si>
  <si>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</si>
  <si>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</si>
  <si>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</si>
  <si>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</si>
  <si>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</si>
  <si>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</si>
  <si>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</si>
  <si>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</si>
  <si>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</si>
  <si>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</si>
  <si>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</si>
  <si>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</si>
  <si>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</si>
  <si>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</si>
  <si>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</si>
  <si>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</si>
  <si>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</si>
  <si>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</si>
  <si>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</si>
  <si>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</si>
  <si>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</si>
  <si>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</si>
  <si>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</si>
  <si>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</si>
  <si>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</si>
  <si>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</si>
  <si>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</si>
  <si>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</si>
  <si>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</si>
  <si>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</si>
  <si>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</si>
  <si>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</si>
  <si>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</si>
  <si>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</si>
  <si>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</si>
  <si>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</si>
  <si>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</si>
  <si>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</si>
  <si>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</si>
  <si>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</si>
  <si>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</si>
  <si>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</si>
  <si>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</si>
  <si>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</si>
  <si>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</si>
  <si>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</si>
  <si>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</si>
  <si>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</si>
  <si>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</si>
  <si>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</si>
  <si>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</si>
  <si>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</si>
  <si>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</si>
  <si>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</si>
  <si>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</si>
  <si>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</si>
  <si>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</si>
  <si>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</si>
  <si>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</si>
  <si>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</si>
  <si>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</si>
  <si>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</si>
  <si>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</si>
  <si>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</si>
  <si>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</si>
  <si>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</si>
  <si>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</si>
  <si>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</si>
  <si>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</si>
  <si>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</si>
  <si>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</si>
  <si>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</si>
  <si>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</si>
  <si>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</si>
  <si>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</si>
  <si>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</si>
  <si>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</si>
  <si>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</si>
  <si>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</si>
  <si>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</si>
  <si>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</si>
  <si>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</si>
  <si>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</si>
  <si>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</si>
  <si>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</si>
  <si>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</si>
  <si>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</si>
  <si>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</si>
  <si>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</si>
  <si>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</si>
  <si>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</si>
  <si>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</si>
  <si>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</si>
  <si>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</si>
  <si>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</si>
  <si>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</si>
  <si>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</si>
  <si>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</si>
  <si>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</si>
  <si>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</si>
  <si>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</si>
  <si>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</si>
  <si>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</si>
  <si>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</si>
  <si>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</si>
  <si>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</si>
  <si>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</si>
  <si>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</si>
  <si>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</si>
  <si>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</si>
  <si>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</si>
  <si>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</si>
  <si>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</si>
  <si>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</si>
  <si>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</si>
  <si>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</si>
  <si>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</si>
  <si>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</si>
  <si>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</si>
  <si>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</si>
  <si>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</si>
  <si>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</si>
  <si>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</si>
  <si>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</si>
  <si>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</si>
  <si>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</si>
  <si>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</si>
  <si>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</si>
  <si>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</si>
  <si>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</si>
  <si>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</si>
  <si>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</si>
  <si>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</si>
  <si>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</si>
  <si>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</si>
  <si>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</si>
  <si>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</si>
  <si>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</si>
  <si>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</si>
  <si>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</si>
  <si>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</si>
  <si>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</si>
  <si>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</si>
  <si>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</si>
  <si>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</si>
  <si>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</si>
  <si>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</si>
  <si>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</si>
  <si>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</si>
  <si>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</si>
  <si>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</si>
  <si>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</si>
  <si>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</si>
  <si>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</si>
  <si>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</si>
  <si>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</si>
  <si>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</si>
  <si>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</si>
  <si>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</si>
  <si>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</si>
  <si>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</si>
  <si>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</si>
  <si>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</si>
  <si>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</si>
  <si>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</si>
  <si>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</si>
  <si>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</si>
  <si>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</si>
  <si>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</si>
  <si>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</si>
  <si>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</si>
  <si>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</si>
  <si>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</si>
  <si>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</si>
  <si>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</si>
  <si>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</si>
  <si>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</si>
  <si>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</si>
  <si>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</si>
  <si>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</si>
  <si>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</si>
  <si>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</si>
  <si>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</si>
  <si>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</si>
  <si>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</si>
  <si>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</si>
  <si>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</si>
  <si>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</si>
  <si>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</si>
  <si>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</si>
  <si>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</si>
  <si>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</si>
  <si>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</si>
  <si>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</si>
  <si>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</si>
  <si>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</si>
  <si>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</si>
  <si>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</si>
  <si>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</si>
  <si>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</si>
  <si>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</si>
  <si>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</si>
  <si>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</si>
  <si>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</si>
  <si>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</si>
  <si>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</si>
  <si>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</si>
  <si>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</si>
  <si>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</si>
  <si>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</si>
  <si>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</si>
  <si>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</si>
  <si>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</si>
  <si>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</si>
  <si>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</si>
  <si>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</si>
  <si>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</si>
  <si>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</si>
  <si>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</si>
  <si>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</si>
  <si>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</si>
  <si>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</si>
  <si>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</si>
  <si>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</si>
  <si>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</si>
  <si>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</si>
  <si>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</si>
  <si>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</si>
  <si>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</si>
  <si>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</si>
  <si>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</si>
  <si>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</si>
  <si>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</si>
  <si>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</si>
  <si>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</si>
  <si>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</si>
  <si>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</si>
  <si>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</si>
  <si>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</si>
  <si>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</si>
  <si>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</si>
  <si>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</si>
  <si>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</si>
  <si>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</si>
  <si>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</si>
  <si>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</si>
  <si>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</si>
  <si>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</si>
  <si>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</si>
  <si>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</si>
  <si>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</si>
  <si>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</si>
  <si>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</si>
  <si>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</si>
  <si>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</si>
  <si>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</si>
  <si>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</si>
  <si>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</si>
  <si>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</si>
  <si>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</si>
  <si>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</si>
  <si>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</si>
  <si>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</si>
  <si>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</si>
  <si>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</si>
  <si>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</si>
  <si>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</si>
  <si>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</si>
  <si>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</si>
  <si>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</si>
  <si>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</si>
  <si>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</si>
  <si>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</si>
  <si>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</si>
  <si>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</si>
  <si>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</si>
  <si>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</si>
  <si>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</si>
  <si>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</si>
  <si>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</si>
  <si>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</si>
  <si>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</si>
  <si>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</si>
  <si>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</si>
  <si>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</si>
  <si>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</si>
  <si>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</si>
  <si>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</si>
  <si>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</si>
  <si>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</si>
  <si>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</si>
  <si>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</si>
  <si>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</si>
  <si>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</si>
  <si>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</si>
  <si>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</si>
  <si>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</si>
  <si>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</si>
  <si>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</si>
  <si>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</si>
  <si>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</si>
  <si>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</si>
  <si>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</si>
  <si>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</si>
  <si>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</si>
  <si>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</si>
  <si>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</si>
  <si>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</si>
  <si>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</si>
  <si>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</si>
  <si>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</si>
  <si>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</si>
  <si>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</si>
  <si>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</si>
  <si>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</si>
  <si>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</si>
  <si>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</si>
  <si>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</si>
  <si>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</si>
  <si>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</si>
  <si>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</si>
  <si>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</si>
  <si>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</si>
  <si>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</si>
  <si>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</si>
  <si>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</si>
  <si>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</si>
  <si>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</si>
  <si>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</si>
  <si>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</si>
  <si>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</si>
  <si>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</si>
  <si>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</si>
  <si>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</si>
  <si>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</si>
  <si>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</si>
  <si>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</si>
  <si>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</si>
  <si>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</si>
  <si>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</si>
  <si>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</si>
  <si>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</si>
  <si>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</si>
  <si>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</si>
  <si>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</si>
  <si>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</si>
  <si>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</si>
  <si>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</si>
  <si>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</si>
  <si>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</si>
  <si>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</si>
  <si>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</si>
  <si>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</si>
  <si>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</si>
  <si>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</si>
  <si>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</si>
  <si>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</si>
  <si>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</si>
  <si>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</si>
  <si>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</si>
  <si>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</si>
  <si>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</si>
  <si>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</si>
  <si>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</si>
  <si>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</si>
  <si>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</si>
  <si>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</si>
  <si>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</si>
  <si>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</si>
  <si>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</si>
  <si>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</si>
  <si>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</si>
  <si>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</si>
  <si>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</si>
  <si>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</si>
  <si>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</si>
  <si>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</si>
  <si>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</si>
  <si>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</si>
  <si>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</si>
  <si>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</si>
  <si>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</si>
  <si>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</si>
  <si>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</si>
  <si>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</si>
  <si>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</si>
  <si>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</si>
  <si>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</si>
  <si>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</si>
  <si>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</si>
  <si>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</si>
  <si>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</si>
  <si>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</si>
  <si>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</si>
  <si>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</si>
  <si>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</si>
  <si>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</si>
  <si>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</si>
  <si>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</si>
  <si>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</si>
  <si>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</si>
  <si>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</si>
  <si>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</si>
  <si>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</si>
  <si>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</si>
  <si>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</si>
  <si>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</si>
  <si>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</si>
  <si>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</si>
  <si>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</si>
  <si>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</si>
  <si>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</si>
  <si>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</si>
  <si>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</si>
  <si>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</si>
  <si>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</si>
  <si>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</si>
  <si>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</si>
  <si>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</si>
  <si>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</si>
  <si>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</si>
  <si>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</si>
  <si>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</si>
  <si>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</si>
  <si>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</si>
  <si>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</si>
  <si>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</si>
  <si>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</si>
  <si>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</si>
  <si>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</si>
  <si>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</si>
  <si>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</si>
  <si>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</si>
  <si>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</si>
  <si>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</si>
  <si>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</si>
  <si>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</si>
  <si>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</si>
  <si>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</si>
  <si>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</si>
  <si>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</si>
  <si>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</si>
  <si>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</si>
  <si>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</si>
  <si>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</si>
  <si>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</si>
  <si>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</si>
  <si>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</si>
  <si>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</si>
  <si>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</si>
  <si>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</si>
  <si>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</si>
  <si>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</si>
  <si>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</si>
  <si>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</si>
  <si>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</si>
  <si>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</si>
  <si>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</si>
  <si>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</si>
  <si>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</si>
  <si>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</si>
  <si>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</si>
  <si>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</si>
  <si>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</si>
  <si>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</si>
  <si>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</si>
  <si>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</si>
  <si>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</si>
  <si>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</si>
  <si>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</si>
  <si>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</si>
  <si>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</si>
  <si>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</si>
  <si>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</si>
  <si>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</si>
  <si>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</si>
  <si>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</si>
  <si>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</si>
  <si>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</si>
  <si>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</si>
  <si>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</si>
  <si>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</si>
  <si>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</si>
  <si>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</si>
  <si>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</si>
  <si>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</si>
  <si>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</si>
  <si>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</si>
  <si>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</si>
  <si>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</si>
  <si>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</si>
  <si>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</si>
  <si>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</si>
  <si>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</si>
  <si>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</si>
  <si>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</si>
  <si>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</si>
  <si>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</si>
  <si>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</si>
  <si>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</si>
  <si>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</si>
  <si>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</si>
  <si>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</si>
  <si>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</si>
  <si>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</si>
  <si>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</si>
  <si>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</si>
  <si>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</si>
  <si>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</si>
  <si>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</si>
  <si>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</si>
  <si>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</si>
  <si>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</si>
  <si>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</si>
  <si>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</si>
  <si>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</si>
  <si>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</si>
  <si>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</si>
  <si>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</si>
  <si>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</si>
  <si>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</si>
  <si>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</si>
  <si>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</si>
  <si>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</si>
  <si>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</si>
  <si>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</si>
  <si>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</si>
  <si>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</si>
  <si>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</si>
  <si>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</si>
  <si>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</si>
  <si>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</si>
  <si>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</si>
  <si>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</si>
  <si>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</si>
  <si>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</si>
  <si>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</si>
  <si>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</si>
  <si>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</si>
  <si>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</si>
  <si>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</si>
  <si>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</si>
  <si>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</si>
  <si>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</si>
  <si>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</si>
  <si>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</si>
  <si>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</si>
  <si>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</si>
  <si>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</si>
  <si>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</si>
  <si>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</si>
  <si>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</si>
  <si>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</si>
  <si>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</si>
  <si>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</si>
  <si>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</si>
  <si>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</si>
  <si>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</si>
  <si>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</si>
  <si>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</si>
  <si>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</si>
  <si>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</si>
  <si>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</si>
  <si>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</si>
  <si>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</si>
  <si>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</si>
  <si>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</si>
  <si>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</si>
  <si>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</si>
  <si>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</si>
  <si>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</si>
  <si>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</si>
  <si>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</si>
  <si>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</si>
  <si>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</si>
  <si>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</si>
  <si>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</si>
  <si>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</si>
  <si>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</si>
  <si>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</si>
  <si>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</si>
  <si>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</si>
  <si>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</si>
  <si>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</si>
  <si>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</si>
  <si>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</si>
  <si>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</si>
  <si>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</si>
  <si>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</si>
  <si>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</si>
  <si>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</si>
  <si>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</si>
  <si>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</si>
  <si>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</si>
  <si>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</si>
  <si>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</si>
  <si>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</si>
  <si>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</si>
  <si>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</si>
  <si>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</si>
  <si>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</si>
  <si>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</si>
  <si>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</si>
  <si>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</si>
  <si>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</si>
  <si>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</si>
  <si>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</si>
  <si>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</si>
  <si>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</si>
  <si>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</si>
  <si>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</si>
  <si>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</si>
  <si>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</si>
  <si>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</si>
  <si>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</si>
  <si>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</si>
  <si>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</si>
  <si>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</si>
  <si>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</si>
  <si>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</si>
  <si>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</si>
  <si>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</si>
  <si>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</si>
  <si>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</si>
  <si>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</si>
  <si>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</si>
  <si>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</si>
  <si>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</si>
  <si>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</si>
  <si>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</si>
  <si>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</si>
  <si>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</si>
  <si>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</si>
  <si>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</si>
  <si>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</si>
  <si>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</si>
  <si>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</si>
  <si>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</si>
  <si>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</si>
  <si>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</si>
  <si>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</si>
  <si>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</si>
  <si>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</si>
  <si>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</si>
  <si>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</si>
  <si>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</si>
  <si>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</si>
  <si>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</si>
  <si>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</si>
  <si>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</si>
  <si>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</si>
  <si>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</si>
  <si>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</si>
  <si>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</si>
  <si>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</si>
  <si>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</si>
  <si>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</si>
  <si>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</si>
  <si>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</si>
  <si>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</si>
  <si>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</si>
  <si>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</si>
  <si>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</si>
  <si>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</si>
  <si>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</si>
  <si>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</si>
  <si>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</si>
  <si>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</si>
  <si>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</si>
  <si>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</si>
  <si>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</si>
  <si>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</si>
  <si>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</si>
  <si>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</si>
  <si>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</si>
  <si>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</si>
  <si>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</si>
  <si>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</si>
  <si>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</si>
  <si>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</si>
  <si>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</si>
  <si>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</si>
  <si>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</si>
  <si>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</si>
  <si>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</si>
  <si>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</si>
  <si>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</si>
  <si>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</si>
  <si>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</si>
  <si>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</si>
  <si>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</si>
  <si>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</si>
  <si>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</si>
  <si>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</si>
  <si>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</si>
  <si>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</si>
  <si>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</si>
  <si>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</si>
  <si>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</si>
  <si>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</si>
  <si>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</si>
  <si>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</si>
  <si>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</si>
  <si>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</si>
  <si>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</si>
  <si>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</si>
  <si>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</si>
  <si>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</si>
  <si>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</si>
  <si>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</si>
  <si>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</si>
  <si>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</si>
  <si>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</si>
  <si>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</si>
  <si>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</si>
  <si>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</si>
  <si>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</si>
  <si>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</si>
  <si>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</si>
  <si>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</si>
  <si>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</si>
  <si>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</si>
  <si>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</si>
  <si>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</si>
  <si>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</si>
  <si>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</si>
  <si>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</si>
  <si>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</si>
  <si>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</si>
  <si>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</si>
  <si>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</si>
  <si>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</si>
  <si>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</si>
  <si>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</si>
  <si>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</si>
  <si>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</si>
  <si>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</si>
  <si>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</si>
  <si>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</si>
  <si>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</si>
  <si>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</si>
  <si>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</si>
  <si>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</si>
  <si>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</si>
  <si>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</si>
  <si>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</si>
  <si>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</si>
  <si>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</si>
  <si>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</si>
  <si>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</si>
  <si>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</si>
  <si>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</si>
  <si>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</si>
  <si>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</si>
  <si>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</si>
  <si>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</si>
  <si>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</si>
  <si>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</si>
  <si>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</si>
  <si>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</si>
  <si>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</si>
  <si>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</si>
  <si>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</si>
  <si>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</si>
  <si>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</si>
  <si>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</si>
  <si>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</si>
  <si>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</si>
  <si>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</si>
  <si>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</si>
  <si>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</si>
  <si>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</si>
  <si>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</si>
  <si>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</si>
  <si>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</si>
  <si>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</si>
  <si>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</si>
  <si>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</si>
  <si>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</si>
  <si>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</si>
  <si>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</si>
  <si>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</si>
  <si>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</si>
  <si>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</si>
  <si>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</si>
  <si>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</si>
  <si>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</si>
  <si>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</si>
  <si>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</si>
  <si>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</si>
  <si>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</si>
  <si>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</si>
  <si>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</si>
  <si>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</si>
  <si>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</si>
  <si>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</si>
  <si>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</si>
  <si>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</si>
  <si>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</si>
  <si>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</si>
  <si>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</si>
  <si>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</si>
  <si>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</si>
  <si>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</si>
  <si>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</si>
  <si>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</si>
  <si>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</si>
  <si>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</si>
  <si>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</si>
  <si>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</si>
  <si>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</si>
  <si>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</si>
  <si>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</si>
  <si>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</si>
  <si>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</si>
  <si>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</si>
  <si>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</si>
  <si>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</si>
  <si>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</si>
  <si>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</si>
  <si>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</si>
  <si>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</si>
  <si>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</si>
  <si>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</si>
  <si>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</si>
  <si>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</si>
  <si>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</si>
  <si>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</si>
  <si>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</si>
  <si>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</si>
  <si>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</si>
  <si>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</si>
  <si>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</si>
  <si>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</si>
  <si>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</si>
  <si>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</si>
  <si>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</si>
  <si>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</si>
  <si>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</si>
  <si>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</si>
  <si>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</si>
  <si>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</si>
  <si>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</si>
  <si>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</si>
  <si>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</si>
  <si>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</si>
  <si>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</si>
  <si>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</si>
  <si>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</si>
  <si>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</si>
  <si>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</si>
  <si>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</si>
  <si>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</si>
  <si>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</si>
  <si>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</si>
  <si>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</si>
  <si>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</si>
  <si>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</si>
  <si>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</si>
  <si>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</si>
  <si>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</si>
  <si>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</si>
  <si>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</si>
  <si>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</si>
  <si>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</si>
  <si>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</si>
  <si>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</si>
  <si>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</si>
  <si>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</si>
  <si>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</si>
  <si>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</si>
  <si>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</si>
  <si>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</si>
  <si>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</si>
  <si>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</si>
  <si>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</si>
  <si>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</si>
  <si>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</si>
  <si>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</si>
  <si>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</si>
  <si>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</si>
  <si>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</si>
  <si>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</si>
  <si>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</si>
  <si>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</si>
  <si>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</si>
  <si>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</si>
  <si>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</si>
  <si>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</si>
  <si>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</si>
  <si>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</si>
  <si>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</si>
  <si>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</si>
  <si>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</si>
  <si>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</si>
  <si>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</si>
  <si>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</si>
  <si>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</si>
  <si>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</si>
  <si>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</si>
  <si>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</si>
  <si>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</si>
  <si>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</si>
  <si>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</si>
  <si>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</si>
  <si>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</si>
  <si>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</si>
  <si>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</si>
  <si>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</si>
  <si>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</si>
  <si>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</si>
  <si>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</si>
  <si>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</si>
  <si>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</si>
  <si>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</si>
  <si>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</si>
  <si>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</si>
  <si>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</si>
  <si>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</si>
  <si>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</si>
  <si>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</si>
  <si>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</si>
  <si>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</si>
  <si>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</si>
  <si>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</si>
  <si>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</si>
  <si>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</si>
  <si>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</si>
  <si>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</si>
  <si>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</si>
  <si>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</si>
  <si>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</si>
  <si>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</si>
  <si>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</si>
  <si>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</si>
  <si>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</si>
  <si>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</si>
  <si>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</si>
  <si>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</si>
  <si>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</si>
  <si>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</si>
  <si>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</si>
  <si>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</si>
  <si>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</si>
  <si>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</si>
  <si>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</si>
  <si>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</si>
  <si>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</si>
  <si>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</si>
  <si>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</si>
  <si>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</si>
  <si>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</si>
  <si>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</si>
  <si>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</si>
  <si>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</si>
  <si>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</si>
  <si>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</si>
  <si>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</si>
  <si>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</si>
  <si>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</si>
  <si>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</si>
  <si>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</si>
  <si>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</si>
  <si>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</si>
  <si>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</si>
  <si>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</si>
  <si>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</si>
  <si>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</si>
  <si>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</si>
  <si>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</si>
  <si>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</si>
  <si>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</si>
  <si>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</si>
  <si>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</si>
  <si>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</si>
  <si>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</si>
  <si>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</si>
  <si>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</si>
  <si>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</si>
  <si>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</si>
  <si>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</si>
  <si>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</si>
  <si>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</si>
  <si>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</si>
  <si>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</si>
  <si>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</si>
  <si>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</si>
  <si>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</si>
  <si>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</si>
  <si>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</si>
  <si>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</si>
  <si>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</si>
  <si>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</si>
  <si>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</si>
  <si>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</si>
  <si>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</si>
  <si>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</si>
  <si>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</si>
  <si>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</si>
  <si>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</si>
  <si>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</si>
  <si>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</si>
  <si>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</si>
  <si>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</si>
  <si>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</si>
  <si>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</si>
  <si>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</si>
  <si>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</si>
  <si>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</si>
  <si>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</si>
  <si>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</si>
  <si>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</si>
  <si>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</si>
  <si>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</si>
  <si>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</si>
  <si>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</si>
  <si>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</si>
  <si>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</si>
  <si>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</si>
  <si>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</si>
  <si>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</si>
  <si>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</si>
  <si>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</si>
  <si>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</si>
  <si>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</si>
  <si>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</si>
  <si>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</si>
  <si>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</si>
  <si>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</si>
  <si>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</si>
  <si>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</si>
  <si>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</si>
  <si>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</si>
  <si>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</si>
  <si>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</si>
  <si>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</si>
  <si>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</si>
  <si>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</si>
  <si>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</si>
  <si>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</si>
  <si>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</si>
  <si>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</si>
  <si>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</si>
  <si>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</si>
  <si>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</si>
  <si>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</si>
  <si>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</si>
  <si>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</si>
  <si>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</si>
  <si>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</si>
  <si>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</si>
  <si>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</si>
  <si>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</si>
  <si>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</si>
  <si>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</si>
  <si>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</si>
  <si>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</si>
  <si>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</si>
  <si>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</si>
  <si>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</si>
  <si>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</si>
  <si>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</si>
  <si>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</si>
  <si>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</si>
  <si>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</si>
  <si>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</si>
  <si>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</si>
  <si>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</si>
  <si>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</si>
  <si>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</si>
  <si>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</si>
  <si>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</si>
  <si>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</si>
  <si>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</si>
  <si>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</si>
  <si>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</si>
  <si>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</si>
  <si>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</si>
  <si>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</si>
  <si>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</si>
  <si>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</si>
  <si>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</si>
  <si>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</si>
  <si>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</si>
  <si>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</si>
  <si>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</si>
  <si>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</si>
  <si>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</si>
  <si>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</si>
  <si>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</si>
  <si>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</si>
  <si>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</si>
  <si>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</si>
  <si>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</si>
  <si>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</si>
  <si>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</si>
  <si>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</si>
  <si>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</si>
  <si>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</si>
  <si>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</si>
  <si>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</si>
  <si>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</si>
  <si>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</si>
  <si>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</si>
  <si>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</si>
  <si>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</si>
  <si>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</si>
  <si>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</si>
  <si>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</si>
  <si>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</si>
  <si>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</si>
  <si>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</si>
  <si>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</si>
  <si>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</si>
  <si>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</si>
  <si>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</si>
  <si>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</si>
  <si>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</si>
  <si>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</si>
  <si>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</si>
  <si>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</si>
  <si>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</si>
  <si>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</si>
  <si>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</si>
  <si>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</si>
  <si>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</si>
  <si>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</si>
  <si>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</si>
  <si>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</si>
  <si>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</si>
  <si>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</si>
  <si>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</si>
  <si>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</si>
  <si>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</si>
  <si>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</si>
  <si>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</si>
  <si>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</si>
  <si>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</si>
  <si>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</si>
  <si>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</si>
  <si>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</si>
  <si>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</si>
  <si>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</si>
  <si>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</si>
  <si>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</si>
  <si>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</si>
  <si>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</si>
  <si>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</si>
  <si>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</si>
  <si>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</si>
  <si>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</si>
  <si>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</si>
  <si>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</si>
  <si>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</si>
  <si>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</si>
  <si>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</si>
  <si>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</si>
  <si>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</si>
  <si>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</si>
  <si>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</si>
  <si>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</si>
  <si>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</si>
  <si>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</si>
  <si>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</si>
  <si>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</si>
  <si>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</si>
  <si>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</si>
  <si>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</si>
  <si>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</si>
  <si>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</si>
  <si>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</si>
  <si>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</si>
  <si>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</si>
  <si>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</si>
  <si>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</si>
  <si>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</si>
  <si>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</si>
  <si>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</si>
  <si>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</si>
  <si>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</si>
  <si>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</si>
  <si>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</si>
  <si>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</si>
  <si>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</si>
  <si>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</si>
  <si>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</si>
  <si>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</si>
  <si>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</si>
  <si>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</si>
  <si>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</si>
  <si>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</si>
  <si>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</si>
  <si>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</si>
  <si>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</si>
  <si>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</si>
  <si>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</si>
  <si>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</si>
  <si>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</si>
  <si>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</si>
  <si>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</si>
  <si>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</si>
  <si>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</si>
  <si>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</si>
  <si>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</si>
  <si>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</si>
  <si>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</si>
  <si>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</si>
  <si>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</si>
  <si>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</si>
  <si>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</si>
  <si>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</si>
  <si>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</si>
  <si>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</si>
  <si>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</si>
  <si>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</si>
  <si>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</si>
  <si>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</si>
  <si>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</si>
  <si>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</si>
  <si>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</si>
  <si>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</si>
  <si>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</si>
  <si>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</si>
  <si>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</si>
  <si>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</si>
  <si>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</si>
  <si>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</si>
  <si>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</si>
  <si>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</si>
  <si>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</si>
  <si>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</si>
  <si>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</si>
  <si>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</si>
  <si>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</si>
  <si>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</si>
  <si>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</si>
  <si>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</si>
  <si>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</si>
  <si>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</si>
  <si>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</si>
  <si>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</si>
  <si>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</si>
  <si>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</si>
  <si>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</si>
  <si>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</si>
  <si>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</si>
  <si>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</si>
  <si>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</si>
  <si>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</si>
  <si>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</si>
  <si>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</si>
  <si>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</si>
  <si>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</si>
  <si>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</si>
  <si>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</si>
  <si>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</si>
  <si>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</si>
  <si>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</si>
  <si>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</si>
  <si>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</si>
  <si>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</si>
  <si>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</si>
  <si>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</si>
  <si>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</si>
  <si>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</si>
  <si>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</si>
  <si>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</si>
  <si>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</si>
  <si>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</si>
  <si>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</si>
  <si>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</si>
  <si>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</si>
  <si>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</si>
  <si>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</si>
  <si>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</si>
  <si>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</si>
  <si>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</si>
  <si>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</si>
  <si>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</si>
  <si>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</si>
  <si>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</si>
  <si>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</si>
  <si>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</si>
  <si>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</si>
  <si>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</si>
  <si>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</si>
  <si>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</si>
  <si>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</si>
  <si>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</si>
  <si>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</si>
  <si>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</si>
  <si>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</si>
  <si>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</si>
  <si>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</si>
  <si>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</si>
  <si>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</si>
  <si>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</si>
  <si>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</si>
  <si>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</si>
  <si>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</si>
  <si>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</si>
  <si>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</si>
  <si>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</si>
  <si>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</si>
  <si>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</si>
  <si>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</si>
  <si>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</si>
  <si>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</si>
  <si>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</si>
  <si>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</si>
  <si>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</si>
  <si>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</si>
  <si>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</si>
  <si>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</si>
  <si>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</si>
  <si>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</si>
  <si>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</si>
  <si>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</si>
  <si>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</si>
  <si>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</si>
  <si>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</si>
  <si>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</si>
  <si>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</si>
  <si>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</si>
  <si>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</si>
  <si>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</si>
  <si>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</si>
  <si>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</si>
  <si>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</si>
  <si>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</si>
  <si>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</si>
  <si>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</si>
  <si>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</si>
  <si>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</si>
  <si>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</si>
  <si>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</si>
  <si>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</si>
  <si>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</si>
  <si>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</si>
  <si>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</si>
  <si>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</si>
  <si>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</si>
  <si>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</si>
  <si>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</si>
  <si>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</si>
  <si>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</si>
  <si>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</si>
  <si>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</si>
  <si>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</si>
  <si>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</si>
  <si>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</si>
  <si>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</si>
  <si>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</si>
  <si>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</si>
  <si>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</si>
  <si>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</si>
  <si>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</si>
  <si>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</si>
  <si>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</si>
  <si>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</si>
  <si>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</si>
  <si>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</si>
  <si>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</si>
  <si>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</si>
  <si>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</si>
  <si>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</si>
  <si>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</si>
  <si>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</si>
  <si>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</si>
  <si>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</si>
  <si>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</si>
  <si>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</si>
  <si>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</si>
  <si>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</si>
  <si>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</si>
  <si>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</si>
  <si>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</si>
  <si>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</si>
  <si>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</si>
  <si>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</si>
  <si>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</si>
  <si>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</si>
  <si>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</si>
  <si>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</si>
  <si>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</si>
  <si>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</si>
  <si>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</si>
  <si>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</si>
  <si>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</si>
  <si>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</si>
  <si>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</si>
  <si>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</si>
  <si>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</si>
  <si>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</si>
  <si>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</si>
  <si>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</si>
  <si>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</si>
  <si>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</si>
  <si>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</si>
  <si>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</si>
  <si>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</si>
  <si>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</si>
  <si>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</si>
  <si>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</si>
  <si>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</si>
  <si>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</si>
  <si>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</si>
  <si>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</si>
  <si>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</si>
  <si>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</si>
  <si>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</si>
  <si>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</si>
  <si>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</si>
  <si>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</si>
  <si>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</si>
  <si>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</si>
  <si>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</si>
  <si>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</si>
  <si>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</si>
  <si>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</si>
  <si>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</si>
  <si>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</si>
  <si>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</si>
  <si>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</si>
  <si>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</si>
  <si>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</si>
  <si>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</si>
  <si>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</si>
  <si>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</si>
  <si>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</si>
  <si>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</si>
  <si>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</si>
  <si>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</si>
  <si>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</si>
  <si>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</si>
  <si>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</si>
  <si>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</si>
  <si>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</si>
  <si>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</si>
  <si>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</si>
  <si>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</si>
  <si>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</si>
  <si>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</si>
  <si>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</si>
  <si>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</si>
  <si>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</si>
  <si>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</si>
  <si>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</si>
  <si>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</si>
  <si>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</si>
  <si>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</si>
  <si>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</si>
  <si>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</si>
  <si>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</si>
  <si>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</si>
  <si>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</si>
  <si>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</si>
  <si>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</si>
  <si>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</si>
  <si>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</si>
  <si>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</si>
  <si>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</si>
  <si>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</si>
  <si>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</si>
  <si>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</si>
  <si>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</si>
  <si>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</si>
  <si>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</si>
  <si>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</si>
  <si>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</si>
  <si>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</si>
  <si>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</si>
  <si>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</si>
  <si>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</si>
  <si>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</si>
  <si>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</si>
  <si>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</si>
  <si>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</si>
  <si>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</si>
  <si>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</si>
  <si>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</si>
  <si>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</si>
  <si>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</si>
  <si>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</si>
  <si>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</si>
  <si>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</si>
  <si>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</si>
  <si>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</si>
  <si>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</si>
  <si>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</si>
  <si>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</si>
  <si>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</si>
  <si>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</si>
  <si>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</si>
  <si>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</si>
  <si>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</si>
  <si>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</si>
  <si>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</si>
  <si>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</si>
  <si>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</si>
  <si>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</si>
  <si>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</si>
  <si>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</si>
  <si>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</si>
  <si>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</si>
  <si>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</si>
  <si>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</si>
  <si>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</si>
  <si>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</si>
  <si>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</si>
  <si>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</si>
  <si>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</si>
  <si>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</si>
  <si>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</si>
  <si>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</si>
  <si>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</si>
  <si>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</si>
  <si>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</si>
  <si>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</si>
  <si>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</si>
  <si>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</si>
  <si>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</si>
  <si>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</si>
  <si>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</si>
  <si>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</si>
  <si>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</si>
  <si>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</si>
  <si>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</si>
  <si>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</si>
  <si>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</si>
  <si>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</si>
  <si>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</si>
  <si>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</si>
  <si>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</si>
  <si>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</si>
  <si>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</si>
  <si>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</si>
  <si>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</si>
  <si>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</si>
  <si>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</si>
  <si>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</si>
  <si>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</si>
  <si>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</si>
  <si>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</si>
  <si>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</si>
  <si>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</si>
  <si>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</si>
  <si>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</si>
  <si>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</si>
  <si>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</si>
  <si>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</si>
  <si>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</si>
  <si>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</si>
  <si>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</si>
  <si>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</si>
  <si>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</si>
  <si>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</si>
  <si>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</si>
  <si>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</si>
  <si>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</si>
  <si>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</si>
  <si>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</si>
  <si>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</si>
  <si>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</si>
  <si>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</si>
  <si>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</si>
  <si>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</si>
  <si>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</si>
  <si>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</si>
  <si>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</si>
  <si>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</si>
  <si>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</si>
  <si>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</si>
  <si>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</si>
  <si>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</si>
  <si>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</si>
  <si>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</si>
  <si>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</si>
  <si>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</si>
  <si>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</si>
  <si>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</si>
  <si>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</si>
  <si>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</si>
  <si>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</si>
  <si>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</si>
  <si>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</si>
  <si>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</si>
  <si>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</si>
  <si>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</si>
  <si>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</si>
  <si>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</si>
  <si>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</si>
  <si>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</si>
  <si>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</si>
  <si>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</si>
  <si>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</si>
  <si>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</si>
  <si>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</si>
  <si>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</si>
  <si>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</si>
  <si>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</si>
  <si>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</si>
  <si>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</si>
  <si>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</si>
  <si>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</si>
  <si>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</si>
  <si>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</si>
  <si>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</si>
  <si>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</si>
  <si>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</si>
  <si>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</si>
  <si>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</si>
  <si>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</si>
  <si>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</si>
  <si>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</si>
  <si>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</si>
  <si>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</si>
  <si>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</si>
  <si>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</si>
  <si>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</si>
  <si>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</si>
  <si>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</si>
  <si>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</si>
  <si>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</si>
  <si>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</si>
  <si>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</si>
  <si>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</si>
  <si>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</si>
  <si>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</si>
  <si>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</si>
  <si>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</si>
  <si>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</si>
  <si>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</si>
  <si>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</si>
  <si>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</si>
  <si>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</si>
  <si>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</si>
  <si>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</si>
  <si>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</si>
  <si>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</si>
  <si>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</si>
  <si>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</si>
  <si>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</si>
  <si>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</si>
  <si>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</si>
  <si>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</si>
  <si>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</si>
  <si>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</si>
  <si>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</si>
  <si>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</si>
  <si>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</si>
  <si>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</si>
  <si>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</si>
  <si>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</si>
  <si>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</si>
  <si>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</si>
  <si>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</si>
  <si>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</si>
  <si>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</si>
  <si>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</si>
  <si>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</si>
  <si>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</si>
  <si>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</si>
  <si>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</si>
  <si>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</si>
  <si>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</si>
  <si>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</si>
  <si>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</si>
  <si>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</si>
  <si>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</si>
  <si>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</si>
  <si>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</si>
  <si>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</si>
  <si>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</si>
  <si>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</si>
  <si>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</si>
  <si>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</si>
  <si>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</si>
  <si>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</si>
  <si>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</si>
  <si>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</si>
  <si>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</si>
  <si>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</si>
  <si>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</si>
  <si>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</si>
  <si>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</si>
  <si>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</si>
  <si>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</si>
  <si>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</si>
  <si>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</si>
  <si>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</si>
  <si>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</si>
  <si>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</si>
  <si>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</si>
  <si>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</si>
  <si>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</si>
  <si>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</si>
  <si>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</si>
  <si>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</si>
  <si>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</si>
  <si>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</si>
  <si>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</si>
  <si>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</si>
  <si>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</si>
  <si>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</si>
  <si>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</si>
  <si>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</si>
  <si>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</si>
  <si>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</si>
  <si>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</si>
  <si>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</si>
  <si>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</si>
  <si>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</si>
  <si>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</si>
  <si>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</si>
  <si>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</si>
  <si>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</si>
  <si>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</si>
  <si>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</si>
  <si>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</si>
  <si>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</si>
  <si>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</si>
  <si>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</si>
  <si>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</si>
  <si>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</si>
  <si>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</si>
  <si>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</si>
  <si>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</si>
  <si>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</si>
  <si>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</si>
  <si>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</si>
  <si>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</si>
  <si>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</si>
  <si>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</si>
  <si>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</si>
  <si>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</si>
  <si>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</si>
  <si>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</si>
  <si>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</si>
  <si>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</si>
  <si>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</si>
  <si>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</si>
  <si>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</si>
  <si>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</si>
  <si>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</si>
  <si>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</si>
  <si>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</si>
  <si>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</si>
  <si>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</si>
  <si>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</si>
  <si>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</si>
  <si>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</si>
  <si>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</si>
  <si>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</si>
  <si>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</si>
  <si>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</si>
  <si>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</si>
  <si>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</si>
  <si>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</si>
  <si>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</si>
  <si>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</si>
  <si>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</si>
  <si>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</si>
  <si>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</si>
  <si>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</si>
  <si>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</si>
  <si>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</si>
  <si>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</si>
  <si>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</si>
  <si>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</si>
  <si>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</si>
  <si>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</si>
  <si>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</si>
  <si>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</si>
  <si>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</si>
  <si>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</si>
  <si>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</si>
  <si>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</si>
  <si>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</si>
  <si>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</si>
  <si>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</si>
  <si>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</si>
  <si>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</si>
  <si>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</si>
  <si>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</si>
  <si>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</si>
  <si>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</si>
  <si>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</si>
  <si>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</si>
  <si>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</si>
  <si>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</si>
  <si>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</si>
  <si>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</si>
  <si>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</si>
  <si>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</si>
  <si>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</si>
  <si>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</si>
  <si>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</si>
  <si>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</si>
  <si>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</si>
  <si>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</si>
  <si>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</si>
  <si>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</si>
  <si>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</si>
  <si>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</si>
  <si>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</si>
  <si>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</si>
  <si>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</si>
  <si>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</si>
  <si>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</si>
  <si>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</si>
  <si>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</si>
  <si>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</si>
  <si>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</si>
  <si>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</si>
  <si>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</si>
  <si>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</si>
  <si>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</si>
  <si>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</si>
  <si>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</si>
  <si>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</si>
  <si>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</si>
  <si>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</si>
  <si>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</si>
  <si>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</si>
  <si>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</si>
  <si>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</si>
  <si>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</si>
  <si>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</si>
  <si>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</si>
  <si>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</si>
  <si>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</si>
  <si>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</si>
  <si>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</si>
  <si>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</si>
  <si>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</si>
  <si>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</si>
  <si>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</si>
  <si>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</si>
  <si>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</si>
  <si>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</si>
  <si>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</si>
  <si>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</si>
  <si>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</si>
  <si>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</si>
  <si>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</si>
  <si>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</si>
  <si>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</si>
  <si>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</si>
  <si>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</si>
  <si>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</si>
  <si>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</si>
  <si>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</si>
  <si>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</si>
  <si>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</si>
  <si>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</si>
  <si>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</si>
  <si>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</si>
  <si>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</si>
  <si>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</si>
  <si>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</si>
  <si>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</si>
  <si>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</si>
  <si>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</si>
  <si>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</si>
  <si>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</si>
  <si>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</si>
  <si>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</si>
  <si>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</si>
  <si>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</si>
  <si>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</si>
  <si>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</si>
  <si>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</si>
  <si>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</si>
  <si>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</si>
  <si>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</si>
  <si>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</si>
  <si>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</si>
  <si>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</si>
  <si>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</si>
  <si>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</si>
  <si>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</si>
  <si>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</si>
  <si>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</si>
  <si>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</si>
  <si>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</si>
  <si>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</si>
  <si>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</si>
  <si>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</si>
  <si>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</si>
  <si>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</si>
  <si>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</si>
  <si>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</si>
  <si>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</si>
  <si>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</si>
  <si>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</si>
  <si>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</si>
  <si>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</si>
  <si>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</si>
  <si>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</si>
  <si>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</si>
  <si>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</si>
  <si>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</si>
  <si>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</si>
  <si>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</si>
  <si>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</si>
  <si>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</si>
  <si>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</si>
  <si>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</si>
  <si>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</si>
  <si>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</si>
  <si>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</si>
  <si>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</si>
  <si>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</si>
  <si>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</si>
  <si>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</si>
  <si>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</si>
  <si>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</si>
  <si>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</si>
  <si>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</si>
  <si>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</si>
  <si>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</si>
  <si>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</si>
  <si>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</si>
  <si>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</si>
  <si>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</si>
  <si>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</si>
  <si>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</si>
  <si>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</si>
  <si>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</si>
  <si>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</si>
  <si>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</si>
  <si>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</si>
  <si>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</si>
  <si>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</si>
  <si>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</si>
  <si>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</si>
  <si>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</si>
  <si>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</si>
  <si>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</si>
  <si>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</si>
  <si>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</si>
  <si>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</si>
  <si>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</si>
  <si>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</si>
  <si>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</si>
  <si>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</si>
  <si>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</si>
  <si>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</si>
  <si>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</si>
  <si>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</si>
  <si>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</si>
  <si>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</si>
  <si>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</si>
  <si>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</si>
  <si>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</si>
  <si>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</si>
  <si>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</si>
  <si>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</si>
  <si>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</si>
  <si>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</si>
  <si>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</si>
  <si>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</si>
  <si>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</si>
  <si>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</si>
  <si>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</si>
  <si>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</si>
  <si>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</si>
  <si>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</si>
  <si>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</si>
  <si>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</si>
  <si>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</si>
  <si>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</si>
  <si>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</si>
  <si>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</si>
  <si>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</si>
  <si>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</si>
  <si>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</si>
  <si>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</si>
  <si>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</si>
  <si>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</si>
  <si>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</si>
  <si>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</si>
  <si>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</si>
  <si>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</si>
  <si>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</si>
  <si>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</si>
  <si>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</si>
  <si>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</si>
  <si>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</si>
  <si>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</si>
  <si>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</si>
  <si>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</si>
  <si>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</si>
  <si>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</si>
  <si>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</si>
  <si>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</si>
  <si>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</si>
  <si>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</si>
  <si>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</si>
  <si>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</si>
  <si>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</si>
  <si>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</si>
  <si>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</si>
  <si>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</si>
  <si>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</si>
  <si>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</si>
  <si>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</si>
  <si>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</si>
  <si>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</si>
  <si>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</si>
  <si>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</si>
  <si>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</si>
  <si>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</si>
  <si>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</si>
  <si>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</si>
  <si>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</si>
  <si>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</si>
  <si>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</si>
  <si>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</si>
  <si>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</si>
  <si>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</si>
  <si>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</si>
  <si>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</si>
  <si>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</si>
  <si>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</si>
  <si>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</si>
  <si>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</si>
  <si>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</si>
  <si>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</si>
  <si>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</si>
  <si>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</si>
  <si>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</si>
  <si>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</si>
  <si>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</si>
  <si>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</si>
  <si>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</si>
  <si>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</si>
  <si>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</si>
  <si>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</si>
  <si>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</si>
  <si>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</si>
  <si>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</si>
  <si>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</si>
  <si>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</si>
  <si>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</si>
  <si>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</si>
  <si>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</si>
  <si>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</si>
  <si>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</si>
  <si>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</si>
  <si>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</si>
  <si>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</si>
  <si>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</si>
  <si>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</si>
  <si>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</si>
  <si>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</si>
  <si>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</si>
  <si>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</si>
  <si>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</si>
  <si>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</si>
  <si>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</si>
  <si>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</si>
  <si>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</si>
  <si>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</si>
  <si>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</si>
  <si>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</si>
  <si>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</si>
  <si>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</si>
  <si>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</si>
  <si>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</si>
  <si>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</si>
  <si>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</si>
  <si>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</si>
  <si>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</si>
  <si>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</si>
  <si>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</si>
  <si>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</si>
  <si>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</si>
  <si>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</si>
  <si>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</si>
  <si>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</si>
  <si>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</si>
  <si>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</si>
  <si>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</si>
  <si>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</si>
  <si>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</si>
  <si>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</si>
  <si>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</si>
  <si>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</si>
  <si>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</si>
  <si>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</si>
  <si>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</si>
  <si>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</si>
  <si>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</si>
  <si>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</si>
  <si>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</si>
  <si>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</si>
  <si>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</si>
  <si>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</si>
  <si>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</si>
  <si>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</si>
  <si>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</si>
  <si>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</si>
  <si>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</si>
  <si>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</si>
  <si>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</si>
  <si>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</si>
  <si>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</si>
  <si>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</si>
  <si>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</si>
  <si>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</si>
  <si>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</si>
  <si>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</si>
  <si>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</si>
  <si>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</si>
  <si>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</si>
  <si>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</si>
  <si>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</si>
  <si>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</si>
  <si>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</si>
  <si>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</si>
  <si>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</si>
  <si>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</si>
  <si>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</si>
  <si>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</si>
  <si>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</si>
  <si>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</si>
  <si>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</si>
  <si>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</si>
  <si>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</si>
  <si>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</si>
  <si>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</si>
  <si>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</si>
  <si>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</si>
  <si>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</si>
  <si>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</si>
  <si>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</si>
  <si>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</si>
  <si>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</si>
  <si>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</si>
  <si>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</si>
  <si>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</si>
  <si>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</si>
  <si>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</si>
  <si>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</si>
  <si>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</si>
  <si>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</si>
  <si>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</si>
  <si>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</si>
  <si>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</si>
  <si>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</si>
  <si>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</si>
  <si>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</si>
  <si>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</si>
  <si>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</si>
  <si>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</si>
  <si>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</si>
  <si>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</si>
  <si>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</si>
  <si>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</si>
  <si>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</si>
  <si>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</si>
  <si>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</si>
  <si>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</si>
  <si>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</si>
  <si>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</si>
  <si>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</si>
  <si>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</si>
  <si>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</si>
  <si>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</si>
  <si>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</si>
  <si>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</si>
  <si>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</si>
  <si>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</si>
  <si>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</si>
  <si>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</si>
  <si>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</si>
  <si>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</si>
  <si>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</si>
  <si>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</si>
  <si>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</si>
  <si>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</si>
  <si>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</si>
  <si>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</si>
  <si>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</si>
  <si>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</si>
  <si>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</si>
  <si>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</si>
  <si>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</si>
  <si>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</si>
  <si>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</si>
  <si>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</si>
  <si>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</si>
  <si>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</si>
  <si>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</si>
  <si>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</si>
  <si>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</si>
  <si>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</si>
  <si>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</si>
  <si>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</si>
  <si>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</si>
  <si>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</si>
  <si>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</si>
  <si>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</si>
  <si>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</si>
  <si>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</si>
  <si>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</si>
  <si>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</si>
  <si>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</si>
  <si>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</si>
  <si>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</si>
  <si>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</si>
  <si>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</si>
  <si>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</si>
  <si>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</si>
  <si>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</si>
  <si>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</si>
  <si>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</si>
  <si>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</si>
  <si>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</si>
  <si>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</si>
  <si>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</si>
  <si>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</si>
  <si>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</si>
  <si>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</si>
  <si>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</si>
  <si>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</si>
  <si>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</si>
  <si>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</si>
  <si>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</si>
  <si>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</si>
  <si>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</si>
  <si>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</si>
  <si>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</si>
  <si>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</si>
  <si>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</si>
  <si>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</si>
  <si>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</si>
  <si>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</si>
  <si>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</si>
  <si>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</si>
  <si>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</si>
  <si>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</si>
  <si>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</si>
  <si>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</si>
  <si>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</si>
  <si>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</si>
  <si>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</si>
  <si>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</si>
  <si>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</si>
  <si>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</si>
  <si>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</si>
  <si>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</si>
  <si>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</si>
  <si>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</si>
  <si>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</si>
  <si>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</si>
  <si>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</si>
  <si>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</si>
  <si>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</si>
  <si>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</si>
  <si>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</si>
  <si>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</si>
  <si>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</si>
  <si>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</si>
  <si>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</si>
  <si>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</si>
  <si>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</si>
  <si>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</si>
  <si>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</si>
  <si>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</si>
  <si>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</si>
  <si>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</si>
  <si>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</si>
  <si>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</si>
  <si>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</si>
  <si>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</si>
  <si>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</si>
  <si>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</si>
  <si>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</si>
  <si>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</si>
  <si>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</si>
  <si>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</si>
  <si>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</si>
  <si>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</si>
  <si>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</si>
  <si>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</si>
  <si>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</si>
  <si>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</si>
  <si>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</si>
  <si>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</si>
  <si>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</si>
  <si>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</si>
  <si>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</si>
  <si>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</si>
  <si>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</si>
  <si>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</si>
  <si>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</si>
  <si>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</si>
  <si>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</si>
  <si>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</si>
  <si>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</si>
  <si>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</si>
  <si>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</si>
  <si>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</si>
  <si>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</si>
  <si>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</si>
  <si>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</si>
  <si>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</si>
  <si>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</si>
  <si>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</si>
  <si>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</si>
  <si>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</si>
  <si>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</si>
  <si>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</si>
  <si>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</si>
  <si>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</si>
  <si>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</si>
  <si>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</si>
  <si>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</si>
  <si>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</si>
  <si>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</si>
  <si>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</si>
  <si>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</si>
  <si>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</si>
  <si>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</si>
  <si>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</si>
  <si>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</si>
  <si>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</si>
  <si>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</si>
  <si>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</si>
  <si>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</si>
  <si>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</si>
  <si>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</si>
  <si>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</si>
  <si>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</si>
  <si>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</si>
  <si>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</si>
  <si>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</si>
  <si>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</si>
  <si>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</si>
  <si>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</si>
  <si>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</si>
  <si>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</si>
  <si>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</si>
  <si>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</si>
  <si>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</si>
  <si>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</si>
  <si>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</si>
  <si>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</si>
  <si>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</si>
  <si>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</si>
  <si>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</si>
  <si>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</si>
  <si>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</si>
  <si>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</si>
  <si>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</si>
  <si>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</si>
  <si>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</si>
  <si>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</si>
  <si>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</si>
  <si>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</si>
  <si>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</si>
  <si>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</si>
  <si>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</si>
  <si>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</si>
  <si>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</si>
  <si>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</si>
  <si>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</si>
  <si>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</si>
  <si>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</si>
  <si>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</si>
  <si>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</si>
  <si>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</si>
  <si>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</si>
  <si>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</si>
  <si>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</si>
  <si>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</si>
  <si>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</si>
  <si>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</si>
  <si>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</si>
  <si>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</si>
  <si>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</si>
  <si>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</si>
  <si>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</si>
  <si>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</si>
  <si>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</si>
  <si>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</si>
  <si>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</si>
  <si>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</si>
  <si>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</si>
  <si>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</si>
  <si>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</si>
  <si>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</si>
  <si>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</si>
  <si>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</si>
  <si>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</si>
  <si>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</si>
  <si>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</si>
  <si>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</si>
  <si>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</si>
  <si>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</si>
  <si>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</si>
  <si>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</si>
  <si>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</si>
  <si>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</si>
  <si>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</si>
  <si>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</si>
  <si>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</si>
  <si>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</si>
  <si>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</si>
  <si>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</si>
  <si>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</si>
  <si>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</si>
  <si>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</si>
  <si>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</si>
  <si>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</si>
  <si>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</si>
  <si>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</si>
  <si>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</si>
  <si>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</si>
  <si>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</si>
  <si>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</si>
  <si>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</si>
  <si>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</si>
  <si>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</si>
  <si>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</si>
  <si>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</si>
  <si>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</si>
  <si>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</si>
  <si>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</si>
  <si>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</si>
  <si>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</si>
  <si>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</si>
  <si>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</si>
  <si>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</si>
  <si>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</si>
  <si>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</si>
  <si>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</si>
  <si>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</si>
  <si>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</si>
  <si>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</si>
  <si>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</si>
  <si>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</si>
  <si>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</si>
  <si>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</si>
  <si>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</si>
  <si>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</si>
  <si>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</si>
  <si>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</si>
  <si>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</si>
  <si>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</si>
  <si>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</si>
  <si>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</si>
  <si>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</si>
  <si>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</si>
  <si>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</si>
  <si>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</si>
  <si>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</si>
  <si>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</si>
  <si>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</si>
  <si>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</si>
  <si>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</si>
  <si>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</si>
  <si>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</si>
  <si>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</si>
  <si>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</si>
  <si>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</si>
  <si>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</si>
  <si>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</si>
  <si>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</si>
  <si>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</si>
  <si>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</si>
  <si>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</si>
  <si>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</si>
  <si>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</si>
  <si>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</si>
  <si>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</si>
  <si>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</si>
  <si>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</si>
  <si>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</si>
  <si>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</si>
  <si>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</si>
  <si>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</si>
  <si>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</si>
  <si>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</si>
  <si>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</si>
  <si>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</si>
  <si>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</si>
  <si>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</si>
  <si>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</si>
  <si>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</si>
  <si>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</si>
  <si>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</si>
  <si>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</si>
  <si>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</si>
  <si>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</si>
  <si>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</si>
  <si>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</si>
  <si>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</si>
  <si>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</si>
  <si>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</si>
  <si>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</si>
  <si>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</si>
  <si>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</si>
  <si>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</si>
  <si>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</si>
  <si>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</si>
  <si>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</si>
  <si>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</si>
  <si>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</si>
  <si>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</si>
  <si>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</si>
  <si>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</si>
  <si>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</si>
  <si>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</si>
  <si>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</si>
  <si>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</si>
  <si>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</si>
  <si>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</si>
  <si>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</si>
  <si>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</si>
  <si>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</si>
  <si>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</si>
  <si>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</si>
  <si>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</si>
  <si>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</si>
  <si>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</si>
  <si>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</si>
  <si>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</si>
  <si>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</si>
  <si>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</si>
  <si>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</si>
  <si>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</si>
  <si>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</si>
  <si>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</si>
  <si>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</si>
  <si>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</si>
  <si>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</si>
  <si>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</si>
  <si>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</si>
  <si>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</si>
  <si>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</si>
  <si>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</si>
  <si>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</si>
  <si>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</si>
  <si>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</si>
  <si>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</si>
  <si>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</si>
  <si>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</si>
  <si>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</si>
  <si>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</si>
  <si>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</si>
  <si>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</si>
  <si>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</si>
  <si>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</si>
  <si>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</si>
  <si>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</si>
  <si>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</si>
  <si>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</si>
  <si>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</si>
  <si>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</si>
  <si>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</si>
  <si>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</si>
  <si>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</si>
  <si>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</si>
  <si>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</si>
  <si>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</si>
  <si>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</si>
  <si>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</si>
  <si>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</si>
  <si>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</si>
  <si>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</si>
  <si>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</si>
  <si>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</si>
  <si>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</si>
  <si>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</si>
  <si>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</si>
  <si>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</si>
  <si>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</si>
  <si>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</si>
  <si>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</si>
  <si>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</si>
  <si>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</si>
  <si>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</si>
  <si>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</si>
  <si>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</si>
  <si>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</si>
  <si>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</si>
  <si>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</si>
  <si>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</si>
  <si>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</si>
  <si>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</si>
  <si>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</si>
  <si>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</si>
  <si>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</si>
  <si>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</si>
  <si>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</si>
  <si>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</si>
  <si>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</si>
  <si>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</si>
  <si>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</si>
  <si>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</si>
  <si>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</si>
  <si>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</si>
  <si>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</si>
  <si>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</si>
  <si>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</si>
  <si>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</si>
  <si>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</si>
  <si>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</si>
  <si>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</si>
  <si>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</si>
  <si>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</si>
  <si>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</si>
  <si>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</si>
  <si>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</si>
  <si>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</si>
  <si>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</si>
  <si>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</si>
  <si>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</si>
  <si>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</si>
  <si>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</si>
  <si>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</si>
  <si>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</si>
  <si>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</si>
  <si>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</si>
  <si>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</si>
  <si>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</si>
  <si>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</si>
  <si>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</si>
  <si>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</si>
  <si>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</si>
  <si>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</si>
  <si>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</si>
  <si>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</si>
  <si>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</si>
  <si>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</si>
  <si>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</si>
  <si>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</si>
  <si>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</si>
  <si>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</si>
  <si>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</si>
  <si>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</si>
  <si>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</si>
  <si>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</si>
  <si>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</si>
  <si>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</si>
  <si>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</si>
  <si>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</si>
  <si>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</si>
  <si>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</si>
  <si>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</si>
  <si>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</si>
  <si>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</si>
  <si>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</si>
  <si>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</si>
  <si>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</si>
  <si>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</si>
  <si>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</si>
  <si>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</si>
  <si>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</si>
  <si>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</si>
  <si>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</si>
  <si>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</si>
  <si>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</si>
  <si>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</si>
  <si>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</si>
  <si>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</si>
  <si>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</si>
  <si>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</si>
  <si>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</si>
  <si>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</si>
  <si>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</si>
  <si>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</si>
  <si>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</si>
  <si>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</si>
  <si>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</si>
  <si>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</si>
  <si>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</si>
  <si>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</si>
  <si>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</si>
  <si>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</si>
  <si>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</si>
  <si>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</si>
  <si>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</si>
  <si>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</si>
  <si>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</si>
  <si>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</si>
  <si>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</si>
  <si>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</si>
  <si>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</si>
  <si>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</si>
  <si>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</si>
  <si>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</si>
  <si>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</si>
  <si>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</si>
  <si>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</si>
  <si>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</si>
  <si>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</si>
  <si>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</si>
  <si>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</si>
  <si>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</si>
  <si>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</si>
  <si>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</si>
  <si>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</si>
  <si>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</si>
  <si>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</si>
  <si>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</si>
  <si>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</si>
  <si>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</si>
  <si>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</si>
  <si>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</si>
  <si>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</si>
  <si>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</si>
  <si>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</si>
  <si>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</si>
  <si>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</si>
  <si>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</si>
  <si>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</si>
  <si>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</si>
  <si>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</si>
  <si>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</si>
  <si>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</si>
  <si>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</si>
  <si>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</si>
  <si>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</si>
  <si>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</si>
  <si>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</si>
  <si>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</si>
  <si>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</si>
  <si>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</si>
  <si>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</si>
  <si>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</si>
  <si>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</si>
  <si>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</si>
  <si>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</si>
  <si>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</si>
  <si>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</si>
  <si>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</si>
  <si>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</si>
  <si>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</si>
  <si>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</si>
  <si>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</si>
  <si>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</si>
  <si>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</si>
  <si>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</si>
  <si>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</si>
  <si>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</si>
  <si>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</si>
  <si>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</si>
  <si>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</si>
  <si>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</si>
  <si>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</si>
  <si>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</si>
  <si>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</si>
  <si>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</si>
  <si>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</si>
  <si>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</si>
  <si>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</si>
  <si>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</si>
  <si>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</si>
  <si>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</si>
  <si>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</si>
  <si>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</si>
  <si>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</si>
  <si>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</si>
  <si>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</si>
  <si>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</si>
  <si>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</si>
  <si>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</si>
  <si>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</si>
  <si>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</si>
  <si>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</si>
  <si>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</si>
  <si>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</si>
  <si>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</si>
  <si>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</si>
  <si>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</si>
  <si>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</si>
  <si>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</si>
  <si>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</si>
  <si>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</si>
  <si>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</si>
  <si>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</si>
  <si>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</si>
  <si>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</si>
  <si>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</si>
  <si>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</si>
  <si>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</si>
  <si>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</si>
  <si>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</si>
  <si>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</si>
  <si>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</si>
  <si>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</si>
  <si>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</si>
  <si>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</si>
  <si>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</si>
  <si>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</si>
  <si>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</si>
  <si>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</si>
  <si>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</si>
  <si>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</si>
  <si>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</si>
  <si>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</si>
  <si>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</si>
  <si>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</si>
  <si>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</si>
  <si>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</si>
  <si>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</si>
  <si>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</si>
  <si>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</si>
  <si>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</si>
  <si>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</si>
  <si>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</si>
  <si>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</si>
  <si>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</si>
  <si>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</si>
  <si>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</si>
  <si>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</si>
  <si>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</si>
  <si>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</si>
  <si>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</si>
  <si>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</si>
  <si>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</si>
  <si>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</si>
  <si>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</si>
  <si>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</si>
  <si>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</si>
  <si>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</si>
  <si>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</si>
  <si>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</si>
  <si>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</si>
  <si>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</si>
  <si>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</si>
  <si>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</si>
  <si>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</si>
  <si>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</si>
  <si>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</si>
  <si>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</si>
  <si>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</si>
  <si>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</si>
  <si>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</si>
  <si>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</si>
  <si>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</si>
  <si>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</si>
  <si>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</si>
  <si>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</si>
  <si>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</si>
  <si>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</si>
  <si>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</si>
  <si>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</si>
  <si>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</si>
  <si>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</si>
  <si>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</si>
  <si>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</si>
  <si>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</si>
  <si>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</si>
  <si>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</si>
  <si>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</si>
  <si>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</si>
  <si>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</si>
  <si>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</si>
  <si>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</si>
  <si>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</si>
  <si>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</si>
  <si>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</si>
  <si>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</si>
  <si>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</si>
  <si>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</si>
  <si>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</si>
  <si>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</si>
  <si>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</si>
  <si>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</si>
  <si>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</si>
  <si>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</si>
  <si>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</si>
  <si>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</si>
  <si>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</si>
  <si>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</si>
  <si>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</si>
  <si>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</si>
  <si>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</si>
  <si>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</si>
  <si>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</si>
  <si>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</si>
  <si>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</si>
  <si>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</si>
  <si>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</si>
  <si>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</si>
  <si>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</si>
  <si>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</si>
  <si>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</si>
  <si>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</si>
  <si>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</si>
  <si>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</si>
  <si>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</si>
  <si>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</si>
  <si>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</si>
  <si>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</si>
  <si>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</si>
  <si>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</si>
  <si>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</si>
  <si>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</si>
  <si>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</si>
  <si>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</si>
  <si>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</si>
  <si>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</si>
  <si>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</si>
  <si>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</si>
  <si>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</si>
  <si>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</si>
  <si>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</si>
  <si>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</si>
  <si>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</si>
  <si>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</si>
  <si>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</si>
  <si>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</si>
  <si>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</si>
  <si>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</si>
  <si>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</si>
  <si>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</si>
  <si>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</si>
  <si>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</si>
  <si>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</si>
  <si>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</si>
  <si>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</si>
  <si>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</si>
  <si>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</si>
  <si>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</si>
  <si>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</si>
  <si>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</si>
  <si>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</si>
  <si>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</si>
  <si>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</si>
  <si>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</si>
  <si>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</si>
  <si>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</si>
  <si>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</si>
  <si>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</si>
  <si>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</si>
  <si>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</si>
  <si>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</si>
  <si>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</si>
  <si>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</si>
  <si>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</si>
  <si>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</si>
  <si>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</si>
  <si>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</si>
  <si>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</si>
  <si>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</si>
  <si>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</si>
  <si>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</si>
  <si>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</si>
  <si>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</si>
  <si>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</si>
  <si>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</si>
  <si>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</si>
  <si>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</si>
  <si>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</si>
  <si>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</si>
  <si>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</si>
  <si>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</si>
  <si>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</si>
  <si>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</si>
  <si>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</si>
  <si>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</si>
  <si>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</si>
  <si>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</si>
  <si>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</si>
  <si>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</si>
  <si>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</si>
  <si>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</si>
  <si>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</si>
  <si>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</si>
  <si>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</si>
  <si>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</si>
  <si>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</si>
  <si>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</si>
  <si>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</si>
  <si>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</si>
  <si>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</si>
  <si>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</si>
  <si>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</si>
  <si>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</si>
  <si>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</si>
  <si>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</si>
  <si>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</si>
  <si>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</si>
  <si>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</si>
  <si>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</si>
  <si>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</si>
  <si>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</si>
  <si>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</si>
  <si>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</si>
  <si>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</si>
  <si>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</si>
  <si>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</si>
  <si>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</si>
  <si>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</si>
  <si>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</si>
  <si>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</si>
  <si>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</si>
  <si>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</si>
  <si>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</si>
  <si>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</si>
  <si>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</si>
  <si>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</si>
  <si>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</si>
  <si>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</si>
  <si>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</si>
  <si>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</si>
  <si>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</si>
  <si>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</si>
  <si>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</si>
  <si>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</si>
  <si>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</si>
  <si>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</si>
  <si>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</si>
  <si>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</si>
  <si>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</si>
  <si>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</si>
  <si>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</si>
  <si>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</si>
  <si>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</si>
  <si>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</si>
  <si>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</si>
  <si>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</si>
  <si>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</si>
  <si>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</si>
  <si>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</si>
  <si>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</si>
  <si>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</si>
  <si>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</si>
  <si>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</si>
  <si>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</si>
  <si>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</si>
  <si>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</si>
  <si>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</si>
  <si>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</si>
  <si>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</si>
  <si>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</si>
  <si>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</si>
  <si>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</si>
  <si>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</si>
  <si>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</si>
  <si>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</si>
  <si>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</si>
  <si>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</si>
  <si>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</si>
  <si>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</si>
  <si>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</si>
  <si>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</si>
  <si>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</si>
  <si>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</si>
  <si>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</si>
  <si>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</si>
  <si>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</si>
  <si>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</si>
  <si>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</si>
  <si>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</si>
  <si>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</si>
  <si>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</si>
  <si>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</si>
  <si>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</si>
  <si>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</si>
  <si>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</si>
  <si>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</si>
  <si>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</si>
  <si>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</si>
  <si>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</si>
  <si>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</si>
  <si>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</si>
  <si>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</si>
  <si>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</si>
  <si>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</si>
  <si>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</si>
  <si>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</si>
  <si>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</si>
  <si>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</si>
  <si>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</si>
  <si>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</si>
  <si>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</si>
  <si>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</si>
  <si>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</si>
  <si>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</si>
  <si>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</si>
  <si>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</si>
  <si>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</si>
  <si>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</si>
  <si>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</si>
  <si>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</si>
  <si>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</si>
  <si>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</si>
  <si>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</si>
  <si>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</si>
  <si>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</si>
  <si>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</si>
  <si>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</si>
  <si>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</si>
  <si>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</si>
  <si>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</si>
  <si>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</si>
  <si>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</si>
  <si>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</si>
  <si>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</si>
  <si>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</si>
  <si>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</si>
  <si>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</si>
  <si>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</si>
  <si>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</si>
  <si>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</si>
  <si>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</si>
  <si>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</si>
  <si>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</si>
  <si>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</si>
  <si>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</si>
  <si>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</si>
  <si>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</si>
  <si>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</si>
  <si>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</si>
  <si>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</si>
  <si>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</si>
  <si>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</si>
  <si>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</si>
  <si>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</si>
  <si>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</si>
  <si>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</si>
  <si>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</si>
  <si>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</si>
  <si>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</si>
  <si>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</si>
  <si>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</si>
  <si>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</si>
  <si>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</si>
  <si>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</si>
  <si>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</si>
  <si>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</si>
  <si>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</si>
  <si>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</si>
  <si>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</si>
  <si>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</si>
  <si>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</si>
  <si>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</si>
  <si>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</si>
  <si>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</si>
  <si>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</si>
  <si>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</si>
  <si>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</si>
  <si>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</si>
  <si>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</si>
  <si>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</si>
  <si>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</si>
  <si>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</si>
  <si>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</si>
  <si>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</si>
  <si>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</si>
  <si>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</si>
  <si>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</si>
  <si>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</si>
  <si>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</si>
  <si>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</si>
  <si>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</si>
  <si>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</si>
  <si>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</si>
  <si>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</si>
  <si>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</si>
  <si>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</si>
  <si>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</si>
  <si>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</si>
  <si>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</si>
  <si>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</si>
  <si>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</si>
  <si>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</si>
  <si>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</si>
  <si>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</si>
  <si>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</si>
  <si>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</si>
  <si>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</si>
  <si>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</si>
  <si>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</si>
  <si>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</si>
  <si>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</si>
  <si>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</si>
  <si>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</si>
  <si>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</si>
  <si>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</si>
  <si>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</si>
  <si>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</si>
  <si>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</si>
  <si>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</si>
  <si>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</si>
  <si>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</si>
  <si>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</si>
  <si>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</si>
  <si>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</si>
  <si>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</si>
  <si>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</si>
  <si>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</si>
  <si>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</si>
  <si>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</si>
  <si>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</si>
  <si>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</si>
  <si>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</si>
  <si>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</si>
  <si>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</si>
  <si>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</si>
  <si>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</si>
  <si>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</si>
  <si>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</si>
  <si>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</si>
  <si>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</si>
  <si>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</si>
  <si>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</si>
  <si>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</si>
  <si>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</si>
  <si>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</si>
  <si>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</si>
  <si>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</si>
  <si>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</si>
  <si>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</si>
  <si>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</si>
  <si>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</si>
  <si>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</si>
  <si>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</si>
  <si>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</si>
  <si>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</si>
  <si>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</si>
  <si>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</si>
  <si>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</si>
  <si>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</si>
  <si>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</si>
  <si>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</si>
  <si>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</si>
  <si>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</si>
  <si>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</si>
  <si>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</si>
  <si>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</si>
  <si>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</si>
  <si>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</si>
  <si>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</si>
  <si>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</si>
  <si>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</si>
  <si>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</si>
  <si>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</si>
  <si>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</si>
  <si>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</si>
  <si>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</si>
  <si>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</si>
  <si>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</si>
  <si>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</si>
  <si>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</si>
  <si>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</si>
  <si>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</si>
  <si>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</si>
  <si>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</si>
  <si>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</si>
  <si>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</si>
  <si>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</si>
  <si>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</si>
  <si>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</si>
  <si>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</si>
  <si>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</si>
  <si>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</si>
  <si>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</si>
  <si>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</si>
  <si>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</si>
  <si>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</si>
  <si>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</si>
  <si>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</si>
  <si>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</si>
  <si>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</si>
  <si>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</si>
  <si>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</si>
  <si>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</si>
  <si>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</si>
  <si>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</si>
  <si>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</si>
  <si>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</si>
  <si>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</si>
  <si>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</si>
  <si>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</si>
  <si>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</si>
  <si>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</si>
  <si>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</si>
  <si>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</si>
  <si>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</si>
  <si>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</si>
  <si>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</si>
  <si>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</si>
  <si>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</si>
  <si>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</si>
  <si>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</si>
  <si>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</si>
  <si>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</si>
  <si>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</si>
  <si>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</si>
  <si>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</si>
  <si>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</si>
  <si>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</si>
  <si>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</si>
  <si>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</si>
  <si>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</si>
  <si>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</si>
  <si>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</si>
  <si>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</si>
  <si>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</si>
  <si>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</si>
  <si>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</si>
  <si>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</si>
  <si>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</si>
  <si>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</si>
  <si>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</si>
  <si>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</si>
  <si>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</si>
  <si>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</si>
  <si>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</si>
  <si>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</si>
  <si>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</si>
  <si>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</si>
  <si>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</si>
  <si>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</si>
  <si>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</si>
  <si>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</si>
  <si>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</si>
  <si>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</si>
  <si>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</si>
  <si>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</si>
  <si>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</si>
  <si>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</si>
  <si>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</si>
  <si>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</si>
  <si>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</si>
  <si>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</si>
  <si>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</si>
  <si>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</si>
  <si>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</si>
  <si>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</si>
  <si>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</si>
  <si>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</si>
  <si>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</si>
  <si>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</si>
  <si>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</si>
  <si>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</si>
  <si>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</si>
  <si>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</si>
  <si>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</si>
  <si>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</si>
  <si>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</si>
  <si>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</si>
  <si>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</si>
  <si>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</si>
  <si>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</si>
  <si>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</si>
  <si>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</si>
  <si>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</si>
  <si>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</si>
  <si>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</si>
  <si>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</si>
  <si>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</si>
  <si>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</si>
  <si>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</si>
  <si>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</si>
  <si>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</si>
  <si>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</si>
  <si>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</si>
  <si>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</si>
  <si>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</si>
  <si>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</si>
  <si>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</si>
  <si>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</si>
  <si>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</si>
  <si>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</si>
  <si>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</si>
  <si>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</si>
  <si>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</si>
  <si>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</si>
  <si>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</si>
  <si>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</si>
  <si>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</si>
  <si>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</si>
  <si>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</si>
  <si>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</si>
  <si>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</si>
  <si>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</si>
  <si>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</si>
  <si>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</si>
  <si>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</si>
  <si>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</si>
  <si>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</si>
  <si>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</si>
  <si>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</si>
  <si>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</si>
  <si>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</si>
  <si>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</si>
  <si>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</si>
  <si>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</si>
  <si>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</si>
  <si>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</si>
  <si>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</si>
  <si>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</si>
  <si>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</si>
  <si>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</si>
  <si>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</si>
  <si>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</si>
  <si>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</si>
  <si>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</si>
  <si>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</si>
  <si>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</si>
  <si>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</si>
  <si>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</si>
  <si>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</si>
  <si>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</si>
  <si>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</si>
  <si>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</si>
  <si>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</si>
  <si>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</si>
  <si>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</si>
  <si>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</si>
  <si>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</si>
  <si>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</si>
  <si>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</si>
  <si>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</si>
  <si>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</si>
  <si>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</si>
  <si>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</si>
  <si>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</si>
  <si>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</si>
  <si>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</si>
  <si>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</si>
  <si>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</si>
  <si>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</si>
  <si>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</si>
  <si>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</si>
  <si>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</si>
  <si>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</si>
  <si>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</si>
  <si>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</si>
  <si>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</si>
  <si>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</si>
  <si>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</si>
  <si>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</si>
  <si>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</si>
  <si>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</si>
  <si>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</si>
  <si>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</si>
  <si>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</si>
  <si>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</si>
  <si>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</si>
  <si>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</si>
  <si>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</si>
  <si>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</si>
  <si>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</si>
  <si>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</si>
  <si>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</si>
  <si>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</si>
  <si>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</si>
  <si>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</si>
  <si>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</si>
  <si>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</si>
  <si>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</si>
  <si>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</si>
  <si>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</si>
  <si>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</si>
  <si>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</si>
  <si>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</si>
  <si>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</si>
  <si>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</si>
  <si>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</si>
  <si>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</si>
  <si>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</si>
  <si>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</si>
  <si>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</si>
  <si>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</si>
  <si>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</si>
  <si>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</si>
  <si>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</si>
  <si>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</si>
  <si>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</si>
  <si>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</si>
  <si>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</si>
  <si>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</si>
  <si>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</si>
  <si>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</si>
  <si>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</si>
  <si>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</si>
  <si>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</si>
  <si>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</si>
  <si>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</si>
  <si>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</si>
  <si>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</si>
  <si>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</si>
  <si>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</si>
  <si>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</si>
  <si>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</si>
  <si>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</si>
  <si>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</si>
  <si>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</si>
  <si>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</si>
  <si>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</si>
  <si>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</si>
  <si>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</si>
  <si>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</si>
  <si>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</si>
  <si>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</si>
  <si>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</si>
  <si>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</si>
  <si>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</si>
  <si>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</si>
  <si>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</si>
  <si>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</si>
  <si>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</si>
  <si>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</si>
  <si>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</si>
  <si>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</si>
  <si>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</si>
  <si>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</si>
  <si>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</si>
  <si>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</si>
  <si>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</si>
  <si>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</si>
  <si>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</si>
  <si>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</si>
  <si>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</si>
  <si>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</si>
  <si>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</si>
  <si>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</si>
  <si>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</si>
  <si>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</si>
  <si>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</si>
  <si>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</si>
  <si>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</si>
  <si>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</si>
  <si>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</si>
  <si>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</si>
  <si>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</si>
  <si>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</si>
  <si>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</si>
  <si>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</si>
  <si>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</si>
  <si>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</si>
  <si>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</si>
  <si>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</si>
  <si>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</si>
  <si>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</si>
  <si>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</si>
  <si>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</si>
  <si>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</si>
  <si>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</si>
  <si>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</si>
  <si>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</si>
  <si>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</si>
  <si>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</si>
  <si>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</si>
  <si>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</si>
  <si>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</si>
  <si>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</si>
  <si>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</si>
  <si>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</si>
  <si>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</si>
  <si>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</si>
  <si>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</si>
  <si>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</si>
  <si>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</si>
  <si>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</si>
  <si>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</si>
  <si>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</si>
  <si>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</si>
  <si>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</si>
  <si>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</si>
  <si>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</si>
  <si>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</si>
  <si>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</si>
  <si>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</si>
  <si>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</si>
  <si>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</si>
  <si>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</si>
  <si>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</si>
  <si>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</si>
  <si>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</si>
  <si>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</si>
  <si>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</si>
  <si>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</si>
  <si>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</si>
  <si>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</si>
  <si>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</si>
  <si>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</si>
  <si>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</si>
  <si>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</si>
  <si>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</si>
  <si>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</si>
  <si>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</si>
  <si>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</si>
  <si>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</si>
  <si>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</si>
  <si>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</si>
  <si>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</si>
  <si>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</si>
  <si>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</si>
  <si>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</si>
  <si>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</si>
  <si>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</si>
  <si>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</si>
  <si>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</si>
  <si>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</si>
  <si>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</si>
  <si>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</si>
  <si>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</si>
  <si>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</si>
  <si>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</si>
  <si>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</si>
  <si>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</si>
  <si>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</si>
  <si>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</si>
  <si>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</si>
  <si>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</si>
  <si>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</si>
  <si>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</si>
  <si>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</si>
  <si>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</si>
  <si>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</si>
  <si>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</si>
  <si>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</si>
  <si>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</si>
  <si>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</si>
  <si>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</si>
  <si>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</si>
  <si>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</si>
  <si>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</si>
  <si>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</si>
  <si>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</si>
  <si>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</si>
  <si>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</si>
  <si>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</si>
  <si>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</si>
  <si>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</si>
  <si>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</si>
  <si>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</si>
  <si>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</si>
  <si>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</si>
  <si>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</si>
  <si>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</si>
  <si>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</si>
  <si>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</si>
  <si>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</si>
  <si>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</si>
  <si>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</si>
  <si>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</si>
  <si>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</si>
  <si>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</si>
  <si>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</si>
  <si>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</si>
  <si>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</si>
  <si>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</si>
  <si>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</si>
  <si>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</si>
  <si>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</si>
  <si>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</si>
  <si>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</si>
  <si>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</si>
  <si>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</si>
  <si>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</si>
  <si>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</si>
  <si>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</si>
  <si>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</si>
  <si>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</si>
  <si>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</si>
  <si>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</si>
  <si>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</si>
  <si>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</si>
  <si>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</si>
  <si>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</si>
  <si>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</si>
  <si>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</si>
  <si>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</si>
  <si>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</si>
  <si>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</si>
  <si>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</si>
  <si>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</si>
  <si>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</si>
  <si>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</si>
  <si>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</si>
  <si>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</si>
  <si>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</si>
  <si>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</si>
  <si>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</si>
  <si>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</si>
  <si>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</si>
  <si>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</si>
  <si>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</si>
  <si>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</si>
  <si>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</si>
  <si>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</si>
  <si>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</si>
  <si>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</si>
  <si>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</si>
  <si>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</si>
  <si>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</si>
  <si>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</si>
  <si>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</si>
  <si>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</si>
  <si>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</si>
  <si>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</si>
  <si>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</si>
  <si>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</si>
  <si>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</si>
  <si>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</si>
  <si>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</si>
  <si>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</si>
  <si>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</si>
  <si>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</si>
  <si>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</si>
  <si>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</si>
  <si>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</si>
  <si>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</si>
  <si>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</si>
  <si>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</si>
  <si>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</si>
  <si>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</si>
  <si>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</si>
  <si>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</si>
  <si>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</si>
  <si>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</si>
  <si>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</si>
  <si>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</si>
  <si>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</si>
  <si>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</si>
  <si>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</si>
  <si>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</si>
  <si>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</si>
  <si>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</si>
  <si>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</si>
  <si>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</si>
  <si>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</si>
  <si>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</si>
  <si>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</si>
  <si>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</si>
  <si>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</si>
  <si>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</si>
  <si>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</si>
  <si>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</si>
  <si>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</si>
  <si>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</si>
  <si>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</si>
  <si>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</si>
  <si>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</si>
  <si>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</si>
  <si>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</si>
  <si>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</si>
  <si>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</si>
  <si>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</si>
  <si>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</si>
  <si>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</si>
  <si>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</si>
  <si>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</si>
  <si>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</si>
  <si>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</si>
  <si>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</si>
  <si>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</si>
  <si>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</si>
  <si>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</si>
  <si>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</si>
  <si>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</si>
  <si>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</si>
  <si>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</si>
  <si>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</si>
  <si>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</si>
  <si>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</si>
  <si>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</si>
  <si>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</si>
  <si>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</si>
  <si>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</si>
  <si>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</si>
  <si>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</si>
  <si>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</si>
  <si>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</si>
  <si>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</si>
  <si>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</si>
  <si>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</si>
  <si>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</si>
  <si>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</si>
  <si>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</si>
  <si>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</si>
  <si>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</si>
  <si>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</si>
  <si>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</si>
  <si>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</si>
  <si>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</si>
  <si>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</si>
  <si>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</si>
  <si>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</si>
  <si>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</si>
  <si>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</si>
  <si>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</si>
  <si>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</si>
  <si>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</si>
  <si>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</si>
  <si>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</si>
  <si>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</si>
  <si>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</si>
  <si>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</si>
  <si>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</si>
  <si>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</si>
  <si>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</si>
  <si>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</si>
  <si>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</si>
  <si>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</si>
  <si>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</si>
  <si>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</si>
  <si>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</si>
  <si>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</si>
  <si>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</si>
  <si>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</si>
  <si>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</si>
  <si>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</si>
  <si>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</si>
  <si>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</si>
  <si>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</si>
  <si>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</si>
  <si>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</si>
  <si>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</si>
  <si>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</si>
  <si>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</si>
  <si>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</si>
  <si>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</si>
  <si>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</si>
  <si>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</si>
  <si>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</si>
  <si>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</si>
  <si>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</si>
  <si>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</si>
  <si>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</si>
  <si>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</si>
  <si>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</si>
  <si>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</si>
  <si>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</si>
  <si>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</si>
  <si>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</si>
  <si>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</si>
  <si>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</si>
  <si>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</si>
  <si>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</si>
  <si>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</si>
  <si>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</si>
  <si>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</si>
  <si>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</si>
  <si>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</si>
  <si>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</si>
  <si>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</si>
  <si>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</si>
  <si>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</si>
  <si>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</si>
  <si>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</si>
  <si>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</si>
  <si>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</si>
  <si>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</si>
  <si>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</si>
  <si>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</si>
  <si>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</si>
  <si>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</si>
  <si>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</si>
  <si>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</si>
  <si>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</si>
  <si>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</si>
  <si>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</si>
  <si>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</si>
  <si>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</si>
  <si>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</si>
  <si>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</si>
  <si>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</si>
  <si>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</si>
  <si>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</si>
  <si>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</si>
  <si>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</si>
  <si>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</si>
  <si>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</si>
  <si>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</si>
  <si>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</si>
  <si>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</si>
  <si>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</si>
  <si>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</si>
  <si>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</si>
  <si>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</si>
  <si>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</si>
  <si>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</si>
  <si>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</si>
  <si>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</si>
  <si>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</si>
  <si>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</si>
  <si>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</si>
  <si>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</si>
  <si>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</si>
  <si>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</si>
  <si>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</si>
  <si>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</si>
  <si>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</si>
  <si>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</si>
  <si>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</si>
  <si>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</si>
  <si>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</si>
  <si>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</si>
  <si>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</si>
  <si>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</si>
  <si>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</si>
  <si>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</si>
  <si>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</si>
  <si>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</si>
  <si>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</si>
  <si>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</si>
  <si>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</si>
  <si>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</si>
  <si>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</si>
  <si>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</si>
  <si>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</si>
  <si>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</si>
  <si>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</si>
  <si>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</si>
  <si>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</si>
  <si>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</si>
  <si>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</si>
  <si>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</si>
  <si>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</si>
  <si>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</si>
  <si>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</si>
  <si>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</si>
  <si>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</si>
  <si>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</si>
  <si>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</si>
  <si>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</si>
  <si>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</si>
  <si>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</si>
  <si>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</si>
  <si>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</si>
  <si>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</si>
  <si>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</si>
  <si>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</si>
  <si>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</si>
  <si>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</si>
  <si>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</si>
  <si>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</si>
  <si>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</si>
  <si>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</si>
  <si>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</si>
  <si>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</si>
  <si>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</si>
  <si>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</si>
  <si>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</si>
  <si>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</si>
  <si>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</si>
  <si>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</si>
  <si>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</si>
  <si>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</si>
  <si>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</si>
  <si>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</si>
  <si>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</si>
  <si>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</si>
  <si>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</si>
  <si>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</si>
  <si>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</si>
  <si>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</si>
  <si>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</si>
  <si>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</si>
  <si>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</si>
  <si>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</si>
  <si>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</si>
  <si>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</si>
  <si>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</si>
  <si>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</si>
  <si>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</si>
  <si>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</si>
  <si>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</si>
  <si>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</si>
  <si>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</si>
  <si>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</si>
  <si>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</si>
  <si>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</si>
  <si>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</si>
  <si>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</si>
  <si>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</si>
  <si>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</si>
  <si>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</si>
  <si>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</si>
  <si>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</si>
  <si>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</si>
  <si>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</si>
  <si>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</si>
  <si>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</si>
  <si>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</si>
  <si>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</si>
  <si>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</si>
  <si>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</si>
  <si>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</si>
  <si>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</si>
  <si>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</si>
  <si>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</si>
  <si>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</si>
  <si>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</si>
  <si>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</si>
  <si>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</si>
  <si>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</si>
  <si>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</si>
  <si>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</si>
  <si>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</si>
  <si>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</si>
  <si>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</si>
  <si>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</si>
  <si>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</si>
  <si>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</si>
  <si>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</si>
  <si>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</si>
  <si>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</si>
  <si>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</si>
  <si>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</si>
  <si>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</si>
  <si>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</si>
  <si>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</si>
  <si>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</si>
  <si>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</si>
  <si>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</si>
  <si>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</si>
  <si>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</si>
  <si>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</si>
  <si>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</si>
  <si>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</si>
  <si>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</si>
  <si>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</si>
  <si>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</si>
  <si>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</si>
  <si>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</si>
  <si>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</si>
  <si>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</si>
  <si>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</si>
  <si>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</si>
  <si>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</si>
  <si>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</si>
  <si>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</si>
  <si>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</si>
  <si>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</si>
  <si>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</si>
  <si>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</si>
  <si>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</si>
  <si>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</si>
  <si>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</si>
  <si>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</si>
  <si>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</si>
  <si>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</si>
  <si>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</si>
  <si>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</si>
  <si>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</si>
  <si>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</si>
  <si>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</si>
  <si>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</si>
  <si>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</si>
  <si>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</si>
  <si>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</si>
  <si>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</si>
  <si>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</si>
  <si>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</si>
  <si>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</si>
  <si>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</si>
  <si>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</si>
  <si>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</si>
  <si>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</si>
  <si>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</si>
  <si>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</si>
  <si>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</si>
  <si>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</si>
  <si>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</si>
  <si>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</si>
  <si>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</si>
  <si>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</si>
  <si>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</si>
  <si>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</si>
  <si>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</si>
  <si>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</si>
  <si>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</si>
  <si>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</si>
  <si>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</si>
  <si>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</si>
  <si>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</si>
  <si>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</si>
  <si>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</si>
  <si>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</si>
  <si>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</si>
  <si>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</si>
  <si>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</si>
  <si>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</si>
  <si>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</si>
  <si>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</si>
  <si>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</si>
  <si>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</si>
  <si>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</si>
  <si>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</si>
  <si>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</si>
  <si>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</si>
  <si>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</si>
  <si>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</si>
  <si>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</si>
  <si>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</si>
  <si>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</si>
  <si>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</si>
  <si>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</si>
  <si>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</si>
  <si>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</si>
  <si>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</si>
  <si>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</si>
  <si>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</si>
  <si>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</si>
  <si>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</si>
  <si>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</si>
  <si>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</si>
  <si>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</si>
  <si>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</si>
  <si>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</si>
  <si>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</si>
  <si>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</si>
  <si>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</si>
  <si>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</si>
  <si>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</si>
  <si>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</si>
  <si>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</si>
  <si>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</si>
  <si>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</si>
  <si>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</si>
  <si>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</si>
  <si>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</si>
  <si>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</si>
  <si>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</si>
  <si>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</si>
  <si>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</si>
  <si>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</si>
  <si>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</si>
  <si>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</si>
  <si>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</si>
  <si>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</si>
  <si>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</si>
  <si>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</si>
  <si>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</si>
  <si>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</si>
  <si>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</si>
  <si>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</si>
  <si>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</si>
  <si>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</si>
  <si>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</si>
  <si>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</si>
  <si>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</si>
  <si>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</si>
  <si>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</si>
  <si>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</si>
  <si>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</si>
  <si>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</si>
  <si>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</si>
  <si>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</si>
  <si>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</si>
  <si>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</si>
  <si>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</si>
  <si>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</si>
  <si>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</si>
  <si>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</si>
  <si>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</si>
  <si>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</si>
  <si>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</si>
  <si>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</si>
  <si>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</si>
  <si>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</si>
  <si>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</si>
  <si>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</si>
  <si>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</si>
  <si>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</si>
  <si>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</si>
  <si>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</si>
  <si>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</si>
  <si>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</si>
  <si>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</si>
  <si>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</si>
  <si>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</si>
  <si>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</si>
  <si>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</si>
  <si>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</si>
  <si>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</si>
  <si>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</si>
  <si>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</si>
  <si>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</si>
  <si>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</si>
  <si>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</si>
  <si>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</si>
  <si>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</si>
  <si>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</si>
  <si>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</si>
  <si>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</si>
  <si>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</si>
  <si>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</si>
  <si>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</si>
  <si>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</si>
  <si>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</si>
  <si>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</si>
  <si>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</si>
  <si>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</si>
  <si>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</si>
  <si>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</si>
  <si>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</si>
  <si>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</si>
  <si>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</si>
  <si>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</si>
  <si>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</si>
  <si>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</si>
  <si>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</si>
  <si>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</si>
  <si>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</si>
  <si>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</si>
  <si>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</si>
  <si>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</si>
  <si>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</si>
  <si>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</si>
  <si>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</si>
  <si>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</si>
  <si>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</si>
  <si>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</si>
  <si>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</si>
  <si>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</si>
  <si>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</si>
  <si>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</si>
  <si>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</si>
  <si>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</si>
  <si>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</si>
  <si>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</si>
  <si>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</si>
  <si>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</si>
  <si>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</si>
  <si>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</si>
  <si>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</si>
  <si>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</si>
  <si>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</si>
  <si>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</si>
  <si>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</si>
  <si>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</si>
  <si>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</si>
  <si>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</si>
  <si>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</si>
  <si>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</si>
  <si>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</si>
  <si>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</si>
  <si>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</si>
  <si>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</si>
  <si>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</si>
  <si>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</si>
  <si>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</si>
  <si>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</si>
  <si>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</si>
  <si>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</si>
  <si>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</si>
  <si>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</si>
  <si>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</si>
  <si>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</si>
  <si>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</si>
  <si>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</si>
  <si>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</si>
  <si>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</si>
  <si>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</si>
  <si>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</si>
  <si>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</si>
  <si>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</si>
  <si>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</si>
  <si>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</si>
  <si>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</si>
  <si>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</si>
  <si>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</si>
  <si>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</si>
  <si>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</si>
  <si>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</si>
  <si>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</si>
  <si>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</si>
  <si>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</si>
  <si>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</si>
  <si>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</si>
  <si>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</si>
  <si>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</si>
  <si>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</si>
  <si>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</si>
  <si>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</si>
  <si>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</si>
  <si>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</si>
  <si>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</si>
  <si>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</si>
  <si>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</si>
  <si>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</si>
  <si>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</si>
  <si>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</si>
  <si>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</si>
  <si>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</si>
  <si>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</si>
  <si>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</si>
  <si>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</si>
  <si>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</si>
  <si>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</si>
  <si>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</si>
  <si>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</si>
  <si>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</si>
  <si>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</si>
  <si>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</si>
  <si>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</si>
  <si>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</si>
  <si>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</si>
  <si>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</si>
  <si>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</si>
  <si>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</si>
  <si>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</si>
  <si>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</si>
  <si>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</si>
  <si>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</si>
  <si>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</si>
  <si>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</si>
  <si>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</si>
  <si>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</si>
  <si>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</si>
  <si>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</si>
  <si>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</si>
  <si>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</si>
  <si>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</si>
  <si>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</si>
  <si>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</si>
  <si>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</si>
  <si>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</si>
  <si>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</si>
  <si>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</si>
  <si>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</si>
  <si>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</si>
  <si>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</si>
  <si>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</si>
  <si>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</si>
  <si>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</si>
  <si>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</si>
  <si>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</si>
  <si>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</si>
  <si>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</si>
  <si>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</si>
  <si>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</si>
  <si>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</si>
  <si>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</si>
  <si>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</si>
  <si>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</si>
  <si>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</si>
  <si>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</si>
  <si>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</si>
  <si>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</si>
  <si>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</si>
  <si>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</si>
  <si>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</si>
  <si>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</si>
  <si>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</si>
  <si>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</si>
  <si>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</si>
  <si>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</si>
  <si>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</si>
  <si>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</si>
  <si>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</si>
  <si>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</si>
  <si>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</si>
  <si>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</si>
  <si>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</si>
  <si>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</si>
  <si>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</si>
  <si>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</si>
  <si>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</si>
  <si>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</si>
  <si>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</si>
  <si>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</si>
  <si>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</si>
  <si>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</si>
  <si>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</si>
  <si>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</si>
  <si>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</si>
  <si>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</si>
  <si>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</si>
  <si>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</si>
  <si>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</si>
  <si>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</si>
  <si>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</si>
  <si>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</si>
  <si>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</si>
  <si>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</si>
  <si>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</si>
  <si>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</si>
  <si>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</si>
  <si>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</si>
  <si>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</si>
  <si>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</si>
  <si>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</si>
  <si>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</si>
  <si>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</si>
  <si>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</si>
  <si>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</si>
  <si>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</si>
  <si>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</si>
  <si>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</si>
  <si>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</si>
  <si>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</si>
  <si>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</si>
  <si>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</si>
  <si>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</si>
  <si>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</si>
  <si>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</si>
  <si>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</si>
  <si>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</si>
  <si>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</si>
  <si>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</si>
  <si>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</si>
  <si>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</si>
  <si>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</si>
  <si>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</si>
  <si>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</si>
  <si>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</si>
  <si>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</si>
  <si>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</si>
  <si>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</si>
  <si>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</si>
  <si>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</si>
  <si>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</si>
  <si>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</si>
  <si>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</si>
  <si>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</si>
  <si>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</si>
  <si>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</si>
  <si>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</si>
  <si>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</si>
  <si>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</si>
  <si>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</si>
  <si>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</si>
  <si>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</si>
  <si>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</si>
  <si>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</si>
  <si>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</si>
  <si>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</si>
  <si>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</si>
  <si>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</si>
  <si>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</si>
  <si>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</si>
  <si>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</si>
  <si>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</si>
  <si>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</si>
  <si>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</si>
  <si>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</si>
  <si>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</si>
  <si>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</si>
  <si>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</si>
  <si>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</si>
  <si>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</si>
  <si>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</si>
  <si>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</si>
  <si>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</si>
  <si>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</si>
  <si>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</si>
  <si>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</si>
  <si>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</si>
  <si>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</si>
  <si>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</si>
  <si>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</si>
  <si>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</si>
  <si>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</si>
  <si>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</si>
  <si>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</si>
  <si>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</si>
  <si>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</si>
  <si>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</si>
  <si>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</si>
  <si>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</si>
  <si>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</si>
  <si>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</si>
  <si>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</si>
  <si>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</si>
  <si>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</si>
  <si>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</si>
  <si>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</si>
  <si>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</si>
  <si>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</si>
  <si>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</si>
  <si>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</si>
  <si>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</si>
  <si>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</si>
  <si>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</si>
  <si>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</si>
  <si>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</si>
  <si>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</si>
  <si>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</si>
  <si>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</si>
  <si>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</si>
  <si>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</si>
  <si>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</si>
  <si>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</si>
  <si>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</si>
  <si>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</si>
  <si>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</si>
  <si>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</si>
  <si>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</si>
  <si>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</si>
  <si>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</si>
  <si>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</si>
  <si>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</si>
  <si>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</si>
  <si>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</si>
  <si>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</si>
  <si>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</si>
  <si>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</si>
  <si>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</si>
  <si>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</si>
  <si>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</si>
  <si>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</si>
  <si>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</si>
  <si>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</si>
  <si>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</si>
  <si>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</si>
  <si>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</si>
  <si>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</si>
  <si>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</si>
  <si>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</si>
  <si>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</si>
  <si>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</si>
  <si>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</si>
  <si>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</si>
  <si>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</si>
  <si>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</si>
  <si>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</si>
  <si>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</si>
  <si>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</si>
  <si>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</si>
  <si>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</si>
  <si>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</si>
  <si>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</si>
  <si>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</si>
  <si>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</si>
  <si>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</si>
  <si>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</si>
  <si>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</si>
  <si>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</si>
  <si>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</si>
  <si>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</si>
  <si>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</si>
  <si>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</si>
  <si>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</si>
  <si>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</si>
  <si>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</si>
  <si>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</si>
  <si>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</si>
  <si>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</si>
  <si>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</si>
  <si>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</si>
  <si>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</si>
  <si>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</si>
  <si>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</si>
  <si>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</si>
  <si>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</si>
  <si>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</si>
  <si>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</si>
  <si>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</si>
  <si>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</si>
  <si>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</si>
  <si>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</si>
  <si>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</si>
  <si>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</si>
  <si>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</si>
  <si>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</si>
  <si>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</si>
  <si>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</si>
  <si>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</si>
  <si>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</si>
  <si>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</si>
  <si>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</si>
  <si>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</si>
  <si>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</si>
  <si>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</si>
  <si>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</si>
  <si>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</si>
  <si>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</si>
  <si>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</si>
  <si>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</si>
  <si>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</si>
  <si>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</si>
  <si>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</si>
  <si>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</si>
  <si>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</si>
  <si>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</si>
  <si>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</si>
  <si>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</si>
  <si>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</si>
  <si>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</si>
  <si>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</si>
  <si>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</si>
  <si>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</si>
  <si>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</si>
  <si>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</si>
  <si>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</si>
  <si>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</si>
  <si>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</si>
  <si>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</si>
  <si>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</si>
  <si>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</si>
  <si>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</si>
  <si>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</si>
  <si>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</si>
  <si>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</si>
  <si>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</si>
  <si>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</si>
  <si>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</si>
  <si>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</si>
  <si>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</si>
  <si>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</si>
  <si>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</si>
  <si>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</si>
  <si>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</si>
  <si>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</si>
  <si>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</si>
  <si>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</si>
  <si>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</si>
  <si>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</si>
  <si>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</si>
  <si>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</si>
  <si>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</si>
  <si>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</si>
  <si>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</si>
  <si>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</si>
  <si>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</si>
  <si>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</si>
  <si>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</si>
  <si>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</si>
  <si>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</si>
  <si>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</si>
  <si>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</si>
  <si>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</si>
  <si>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</si>
  <si>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</si>
  <si>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</si>
  <si>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</si>
  <si>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</si>
  <si>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</si>
  <si>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</si>
  <si>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</si>
  <si>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</si>
  <si>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</si>
  <si>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</si>
  <si>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</si>
  <si>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</si>
  <si>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</si>
  <si>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</si>
  <si>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</si>
  <si>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</si>
  <si>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</si>
  <si>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</si>
  <si>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</si>
  <si>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</si>
  <si>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</si>
  <si>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</si>
  <si>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</si>
  <si>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</si>
  <si>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</si>
  <si>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</si>
  <si>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</si>
  <si>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</si>
  <si>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</si>
  <si>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</si>
  <si>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</si>
  <si>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</si>
  <si>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</si>
  <si>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</si>
  <si>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</si>
  <si>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</si>
  <si>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</si>
  <si>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</si>
  <si>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</si>
  <si>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</si>
  <si>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</si>
  <si>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</si>
  <si>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</si>
  <si>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</si>
  <si>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</si>
  <si>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</si>
  <si>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</si>
  <si>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</si>
  <si>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</si>
  <si>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</si>
  <si>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</si>
  <si>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</si>
  <si>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</si>
  <si>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</si>
  <si>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</si>
  <si>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</si>
  <si>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</si>
  <si>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</si>
  <si>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</si>
  <si>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</si>
  <si>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</si>
  <si>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</si>
  <si>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</si>
  <si>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</si>
  <si>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</si>
  <si>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</si>
  <si>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</si>
  <si>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</si>
  <si>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</si>
  <si>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</si>
  <si>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</si>
  <si>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</si>
  <si>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</si>
  <si>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</si>
  <si>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</si>
  <si>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</si>
  <si>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</si>
  <si>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</si>
  <si>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</si>
  <si>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</si>
  <si>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</si>
  <si>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</si>
  <si>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</si>
  <si>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</si>
  <si>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</si>
  <si>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</si>
  <si>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</si>
  <si>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</si>
  <si>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</si>
  <si>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</si>
  <si>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</si>
  <si>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</si>
  <si>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</si>
  <si>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</si>
  <si>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</si>
  <si>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</si>
  <si>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</si>
  <si>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</si>
  <si>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</si>
  <si>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</si>
  <si>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</si>
  <si>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</si>
  <si>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</si>
  <si>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</si>
  <si>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</si>
  <si>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</si>
  <si>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</si>
  <si>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</si>
  <si>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</si>
  <si>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</si>
  <si>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</si>
  <si>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</si>
  <si>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</si>
  <si>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</si>
  <si>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</si>
  <si>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</si>
  <si>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</si>
  <si>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</si>
  <si>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</si>
  <si>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</si>
  <si>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</si>
  <si>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</si>
  <si>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</si>
  <si>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</si>
  <si>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</si>
  <si>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</si>
  <si>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</si>
  <si>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</si>
  <si>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</si>
  <si>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</si>
  <si>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</si>
  <si>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</si>
  <si>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</si>
  <si>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</si>
  <si>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</si>
  <si>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</si>
  <si>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</si>
  <si>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</si>
  <si>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</si>
  <si>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</si>
  <si>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</si>
  <si>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</si>
  <si>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</si>
  <si>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</si>
  <si>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</si>
  <si>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</si>
  <si>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</si>
  <si>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</si>
  <si>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</si>
  <si>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</si>
  <si>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</si>
  <si>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</si>
  <si>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</si>
  <si>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</si>
  <si>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</si>
  <si>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</si>
  <si>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</si>
  <si>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</si>
  <si>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</si>
  <si>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</si>
  <si>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</si>
  <si>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</si>
  <si>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</si>
  <si>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</si>
  <si>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</si>
  <si>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</si>
  <si>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</si>
  <si>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</si>
  <si>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</si>
  <si>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</si>
  <si>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</si>
  <si>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</si>
  <si>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</si>
  <si>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</si>
  <si>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</si>
  <si>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</si>
  <si>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</si>
  <si>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</si>
  <si>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</si>
  <si>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</si>
  <si>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</si>
  <si>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</si>
  <si>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</si>
  <si>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</si>
  <si>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</si>
  <si>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</si>
  <si>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</si>
  <si>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</si>
  <si>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</si>
  <si>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</si>
  <si>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</si>
  <si>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</si>
  <si>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</si>
  <si>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</si>
  <si>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</si>
  <si>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</si>
  <si>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</si>
  <si>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</si>
  <si>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</si>
  <si>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</si>
  <si>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</si>
  <si>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</si>
  <si>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</si>
  <si>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</si>
  <si>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</si>
  <si>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</si>
  <si>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</si>
  <si>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</si>
  <si>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</si>
  <si>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</si>
  <si>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</si>
  <si>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</si>
  <si>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</si>
  <si>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</si>
  <si>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</si>
  <si>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</si>
  <si>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</si>
  <si>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</si>
  <si>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</si>
  <si>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</si>
  <si>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</si>
  <si>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</si>
  <si>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</si>
  <si>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</si>
  <si>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</si>
  <si>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</si>
  <si>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</si>
  <si>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</si>
  <si>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</si>
  <si>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</si>
  <si>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</si>
  <si>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</si>
  <si>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</si>
  <si>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</si>
  <si>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</si>
  <si>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</si>
  <si>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</si>
  <si>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</si>
  <si>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</si>
  <si>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</si>
  <si>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</si>
  <si>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</si>
  <si>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</si>
  <si>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</si>
  <si>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</si>
  <si>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</si>
  <si>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</si>
  <si>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</si>
  <si>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</si>
  <si>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</si>
  <si>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</si>
  <si>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</si>
  <si>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</si>
  <si>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</si>
  <si>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</si>
  <si>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</si>
  <si>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</si>
  <si>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</si>
  <si>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</si>
  <si>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</si>
  <si>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</si>
  <si>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</si>
  <si>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</si>
  <si>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</si>
  <si>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</si>
  <si>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</si>
  <si>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</si>
  <si>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</si>
  <si>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</si>
  <si>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</si>
  <si>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</si>
  <si>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</si>
  <si>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</si>
  <si>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</si>
  <si>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</si>
  <si>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</si>
  <si>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</si>
  <si>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</si>
  <si>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</si>
  <si>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</si>
  <si>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</si>
  <si>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</si>
  <si>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</si>
  <si>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</si>
  <si>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</si>
  <si>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</si>
  <si>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</si>
  <si>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</si>
  <si>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</si>
  <si>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</si>
  <si>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</si>
  <si>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</si>
  <si>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</si>
  <si>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</si>
  <si>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</si>
  <si>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</si>
  <si>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</si>
  <si>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</si>
  <si>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</si>
  <si>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</si>
  <si>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</si>
  <si>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</si>
  <si>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</si>
  <si>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</si>
  <si>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</si>
  <si>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</si>
  <si>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</si>
  <si>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</si>
  <si>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</si>
  <si>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</si>
  <si>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</si>
  <si>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</si>
  <si>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</si>
  <si>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</si>
  <si>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</si>
  <si>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</si>
  <si>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</si>
  <si>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</si>
  <si>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</si>
  <si>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</si>
  <si>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</si>
  <si>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</si>
  <si>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</si>
  <si>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</si>
  <si>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</si>
  <si>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</si>
  <si>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</si>
  <si>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</si>
  <si>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</si>
  <si>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</si>
  <si>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</si>
  <si>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</si>
  <si>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</si>
  <si>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</si>
  <si>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</si>
  <si>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</si>
  <si>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</si>
  <si>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</si>
  <si>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</si>
  <si>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</si>
  <si>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</si>
  <si>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</si>
  <si>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</si>
  <si>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</si>
  <si>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</si>
  <si>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</si>
  <si>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</si>
  <si>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</si>
  <si>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</si>
  <si>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</si>
  <si>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</si>
  <si>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</si>
  <si>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</si>
  <si>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</si>
  <si>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</si>
  <si>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</si>
  <si>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</si>
  <si>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</si>
  <si>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</si>
  <si>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</si>
  <si>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</si>
  <si>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</si>
  <si>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</si>
  <si>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</si>
  <si>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</si>
  <si>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</si>
  <si>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</si>
  <si>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</si>
  <si>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</si>
  <si>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</si>
  <si>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</si>
  <si>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</si>
  <si>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</si>
  <si>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</si>
  <si>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</si>
  <si>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</si>
  <si>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</si>
  <si>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</si>
  <si>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</si>
  <si>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</si>
  <si>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</si>
  <si>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</si>
  <si>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</si>
  <si>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</si>
  <si>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</si>
  <si>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</si>
  <si>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</si>
  <si>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</si>
  <si>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</si>
  <si>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</si>
  <si>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</si>
  <si>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</si>
  <si>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</si>
  <si>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</si>
  <si>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</si>
  <si>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</si>
  <si>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</si>
  <si>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</si>
  <si>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</si>
  <si>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</si>
  <si>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</si>
  <si>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</si>
  <si>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</si>
  <si>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</si>
  <si>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</si>
  <si>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</si>
  <si>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</si>
  <si>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</si>
  <si>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</si>
  <si>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</si>
  <si>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</si>
  <si>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</si>
  <si>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</si>
  <si>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</si>
  <si>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</si>
  <si>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</si>
  <si>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</si>
  <si>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</si>
  <si>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</si>
  <si>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</si>
  <si>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</si>
  <si>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</si>
  <si>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</si>
  <si>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</si>
  <si>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</si>
  <si>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</si>
  <si>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</si>
  <si>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</si>
  <si>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</si>
  <si>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</si>
  <si>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</si>
  <si>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</si>
  <si>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</si>
  <si>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</si>
  <si>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</si>
  <si>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</si>
  <si>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</si>
  <si>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</si>
  <si>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</si>
  <si>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</si>
  <si>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</si>
  <si>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</si>
  <si>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</si>
  <si>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</si>
  <si>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</si>
  <si>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</si>
  <si>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</si>
  <si>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</si>
  <si>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</si>
  <si>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</si>
  <si>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</si>
  <si>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</si>
  <si>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</si>
  <si>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</si>
  <si>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</si>
  <si>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</si>
  <si>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</si>
  <si>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</si>
  <si>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</si>
  <si>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</si>
  <si>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</si>
  <si>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</si>
  <si>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</si>
  <si>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</si>
  <si>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</si>
  <si>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</si>
  <si>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</si>
  <si>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</si>
  <si>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</si>
  <si>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</si>
  <si>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</si>
  <si>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</si>
  <si>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</si>
  <si>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</si>
  <si>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</si>
  <si>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</si>
  <si>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</si>
  <si>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</si>
  <si>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</si>
  <si>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</si>
  <si>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</si>
  <si>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</si>
  <si>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</si>
  <si>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</si>
  <si>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</si>
  <si>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</si>
  <si>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</si>
  <si>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</si>
  <si>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</si>
  <si>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</si>
  <si>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</si>
  <si>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</si>
  <si>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</si>
  <si>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</si>
  <si>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</si>
  <si>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</si>
  <si>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</si>
  <si>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</si>
  <si>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</si>
  <si>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</si>
  <si>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</si>
  <si>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</si>
  <si>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</si>
  <si>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</si>
  <si>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</si>
  <si>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</si>
  <si>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</si>
  <si>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</si>
  <si>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</si>
  <si>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</si>
  <si>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</si>
  <si>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</si>
  <si>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</si>
  <si>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</si>
  <si>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</si>
  <si>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</si>
  <si>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</si>
  <si>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</si>
  <si>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</si>
  <si>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</si>
  <si>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</si>
  <si>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</si>
  <si>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</si>
  <si>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</si>
  <si>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</si>
  <si>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</si>
  <si>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</si>
  <si>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</si>
  <si>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</si>
  <si>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</si>
  <si>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</si>
  <si>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</si>
  <si>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</si>
  <si>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</si>
  <si>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</si>
  <si>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</si>
  <si>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</si>
  <si>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</si>
  <si>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</si>
  <si>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</si>
  <si>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</si>
  <si>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</si>
  <si>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</si>
  <si>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</si>
  <si>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</si>
  <si>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</si>
  <si>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</si>
  <si>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</si>
  <si>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</si>
  <si>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</si>
  <si>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</si>
  <si>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</si>
  <si>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</si>
  <si>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</si>
  <si>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</si>
  <si>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</si>
  <si>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</si>
  <si>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</si>
  <si>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</si>
  <si>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</si>
  <si>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</si>
  <si>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</si>
  <si>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</si>
  <si>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</si>
  <si>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</si>
  <si>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</si>
  <si>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</si>
  <si>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</si>
  <si>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</si>
  <si>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</si>
  <si>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</si>
  <si>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</si>
  <si>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</si>
  <si>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</si>
  <si>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</si>
  <si>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</si>
  <si>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</si>
  <si>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</si>
  <si>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</si>
  <si>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</si>
  <si>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</si>
  <si>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</si>
  <si>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</si>
  <si>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</si>
  <si>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</si>
  <si>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</si>
  <si>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</si>
  <si>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</si>
  <si>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</si>
  <si>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</si>
  <si>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</si>
  <si>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</si>
  <si>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</si>
  <si>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</si>
  <si>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</si>
  <si>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</si>
  <si>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</si>
  <si>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</si>
  <si>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</si>
  <si>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</si>
  <si>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</si>
  <si>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</si>
  <si>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</si>
  <si>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</si>
  <si>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</si>
  <si>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</si>
  <si>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</si>
  <si>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</si>
  <si>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</si>
  <si>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</si>
  <si>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</si>
  <si>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</si>
  <si>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</si>
  <si>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</si>
  <si>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</si>
  <si>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</si>
  <si>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</si>
  <si>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</si>
  <si>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</si>
  <si>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</si>
  <si>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</si>
  <si>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</si>
  <si>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</si>
  <si>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</si>
  <si>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</si>
  <si>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</si>
  <si>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</si>
  <si>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</si>
  <si>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</si>
  <si>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</si>
  <si>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</si>
  <si>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</si>
  <si>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</si>
  <si>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</si>
  <si>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</si>
  <si>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</si>
  <si>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</si>
  <si>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</si>
  <si>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</si>
  <si>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</si>
  <si>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</si>
  <si>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</si>
  <si>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</si>
  <si>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</si>
  <si>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</si>
  <si>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</si>
  <si>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</si>
  <si>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</si>
  <si>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</si>
  <si>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</si>
  <si>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</si>
  <si>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</si>
  <si>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</si>
  <si>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</si>
  <si>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</si>
  <si>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</si>
  <si>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</si>
  <si>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</si>
  <si>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</si>
  <si>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</si>
  <si>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</si>
  <si>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</si>
  <si>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</si>
  <si>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</si>
  <si>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</si>
  <si>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</si>
  <si>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</si>
  <si>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</si>
  <si>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</si>
  <si>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</si>
  <si>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</si>
  <si>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</si>
  <si>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</si>
  <si>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</si>
  <si>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</si>
  <si>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</si>
  <si>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</si>
  <si>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</si>
  <si>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</si>
  <si>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</si>
  <si>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</si>
  <si>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</si>
  <si>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</si>
  <si>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</si>
  <si>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</si>
  <si>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</si>
  <si>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</si>
  <si>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</si>
  <si>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</si>
  <si>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</si>
  <si>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</si>
  <si>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</si>
  <si>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</si>
  <si>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</si>
  <si>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</si>
  <si>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</si>
  <si>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</si>
  <si>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</si>
  <si>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</si>
  <si>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</si>
  <si>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</si>
  <si>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</si>
  <si>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</si>
  <si>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</si>
  <si>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</si>
  <si>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</si>
  <si>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</si>
  <si>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</si>
  <si>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</si>
  <si>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</si>
  <si>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</si>
  <si>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</si>
  <si>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</si>
  <si>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</si>
  <si>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</si>
  <si>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</si>
  <si>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</si>
  <si>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</si>
  <si>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</si>
  <si>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</si>
  <si>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</si>
  <si>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</si>
  <si>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</si>
  <si>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</si>
  <si>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</si>
  <si>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</si>
  <si>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</si>
  <si>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</si>
  <si>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</si>
  <si>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</si>
  <si>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</si>
  <si>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</si>
  <si>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</si>
  <si>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</si>
  <si>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</si>
  <si>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</si>
  <si>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</si>
  <si>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</si>
  <si>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</si>
  <si>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</si>
  <si>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</si>
  <si>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</si>
  <si>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</si>
  <si>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</si>
  <si>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</si>
  <si>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</si>
  <si>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</si>
  <si>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</si>
  <si>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</si>
  <si>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</si>
  <si>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</si>
  <si>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</si>
  <si>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</si>
  <si>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</si>
  <si>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</si>
  <si>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</si>
  <si>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</si>
  <si>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</si>
  <si>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</si>
  <si>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</si>
  <si>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</si>
  <si>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</si>
  <si>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</si>
  <si>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</si>
  <si>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</si>
  <si>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</si>
  <si>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</si>
  <si>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</si>
  <si>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</si>
  <si>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</si>
  <si>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</si>
  <si>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</si>
  <si>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</si>
  <si>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</si>
  <si>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</si>
  <si>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</si>
  <si>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</si>
  <si>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</si>
  <si>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</si>
  <si>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</si>
  <si>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</si>
  <si>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</si>
  <si>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</si>
  <si>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</si>
  <si>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</si>
  <si>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</si>
  <si>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</si>
  <si>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</si>
  <si>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</si>
  <si>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</si>
  <si>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</si>
  <si>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</si>
  <si>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</si>
  <si>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</si>
  <si>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</si>
  <si>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</si>
  <si>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</si>
  <si>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</si>
  <si>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</si>
  <si>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</si>
  <si>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</si>
  <si>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</si>
  <si>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</si>
  <si>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</si>
  <si>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</si>
  <si>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</si>
  <si>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</si>
  <si>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</si>
  <si>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</si>
  <si>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</si>
  <si>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</si>
  <si>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</si>
  <si>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</si>
  <si>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</si>
  <si>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</si>
  <si>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</si>
  <si>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</si>
  <si>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</si>
  <si>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</si>
  <si>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</si>
  <si>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</si>
  <si>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</si>
  <si>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</si>
  <si>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</si>
  <si>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</si>
  <si>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</si>
  <si>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</si>
  <si>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</si>
  <si>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</si>
  <si>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</si>
  <si>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</si>
  <si>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</si>
  <si>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</si>
  <si>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</si>
  <si>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</si>
  <si>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</si>
  <si>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</si>
  <si>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</si>
  <si>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</si>
  <si>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</si>
  <si>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</si>
  <si>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</si>
  <si>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</si>
  <si>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</si>
  <si>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</si>
  <si>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</si>
  <si>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</si>
  <si>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</si>
  <si>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</si>
  <si>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</si>
  <si>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</si>
  <si>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</si>
  <si>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</si>
  <si>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</si>
  <si>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</si>
  <si>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</si>
  <si>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</si>
  <si>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</si>
  <si>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</si>
  <si>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</si>
  <si>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</si>
  <si>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</si>
  <si>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</si>
  <si>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</si>
  <si>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</si>
  <si>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</si>
  <si>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</si>
  <si>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</si>
  <si>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</si>
  <si>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</si>
  <si>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</si>
  <si>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</si>
  <si>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</si>
  <si>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</si>
  <si>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</si>
  <si>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</si>
  <si>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</si>
  <si>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</si>
  <si>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</si>
  <si>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</si>
  <si>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</si>
  <si>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</si>
  <si>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</si>
  <si>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</si>
  <si>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</si>
  <si>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</si>
  <si>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</si>
  <si>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</si>
  <si>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</si>
  <si>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</si>
  <si>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</si>
  <si>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</si>
  <si>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</si>
  <si>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</si>
  <si>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</si>
  <si>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</si>
  <si>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</si>
  <si>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</si>
  <si>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</si>
  <si>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</si>
  <si>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</si>
  <si>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</si>
  <si>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</si>
  <si>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</si>
  <si>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</si>
  <si>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</si>
  <si>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</si>
  <si>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</si>
  <si>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</si>
  <si>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</si>
  <si>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</si>
  <si>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</si>
  <si>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</si>
  <si>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</si>
  <si>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</si>
  <si>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</si>
  <si>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</si>
  <si>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</si>
  <si>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</si>
  <si>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</si>
  <si>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</si>
  <si>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</si>
  <si>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</si>
  <si>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</si>
  <si>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</si>
  <si>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</si>
  <si>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</si>
  <si>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</si>
  <si>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</si>
  <si>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</si>
  <si>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</si>
  <si>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</si>
  <si>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</si>
  <si>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</si>
  <si>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</si>
  <si>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</si>
  <si>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</si>
  <si>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</si>
  <si>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</si>
  <si>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</si>
  <si>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</si>
  <si>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</si>
  <si>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</si>
  <si>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</si>
  <si>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</si>
  <si>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</si>
  <si>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</si>
  <si>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</si>
  <si>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</si>
  <si>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</si>
  <si>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</si>
  <si>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</si>
  <si>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</si>
  <si>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</si>
  <si>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</si>
  <si>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</si>
  <si>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</si>
  <si>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</si>
  <si>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</si>
  <si>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</si>
  <si>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</si>
  <si>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</si>
  <si>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</si>
  <si>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</si>
  <si>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</si>
  <si>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</si>
  <si>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</si>
  <si>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</si>
  <si>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</si>
  <si>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</si>
  <si>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</si>
  <si>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</si>
  <si>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</si>
  <si>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</si>
  <si>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</si>
  <si>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</si>
  <si>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</si>
  <si>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</si>
  <si>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</si>
  <si>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</si>
  <si>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</si>
  <si>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</si>
  <si>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</si>
  <si>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</si>
  <si>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</si>
  <si>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</si>
  <si>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</si>
  <si>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</si>
  <si>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</si>
  <si>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</si>
  <si>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</si>
  <si>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</si>
  <si>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</si>
  <si>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</si>
  <si>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</si>
  <si>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</si>
  <si>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</si>
  <si>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</si>
  <si>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</si>
  <si>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</si>
  <si>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</si>
  <si>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</si>
  <si>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</si>
  <si>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</si>
  <si>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</si>
  <si>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</si>
  <si>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</si>
  <si>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</si>
  <si>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</si>
  <si>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</si>
  <si>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</si>
  <si>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</si>
  <si>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</si>
  <si>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</si>
  <si>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</si>
  <si>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</si>
  <si>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</si>
  <si>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</si>
  <si>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</si>
  <si>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</si>
  <si>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</si>
  <si>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</si>
  <si>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</si>
  <si>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</si>
  <si>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</si>
  <si>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</si>
  <si>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</si>
  <si>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</si>
  <si>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</si>
  <si>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</si>
  <si>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</si>
  <si>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</si>
  <si>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</si>
  <si>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</si>
  <si>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</si>
  <si>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</si>
  <si>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</si>
  <si>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</si>
  <si>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</si>
  <si>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</si>
  <si>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</si>
  <si>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</si>
  <si>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</si>
  <si>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</si>
  <si>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</si>
  <si>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</si>
  <si>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</si>
  <si>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</si>
  <si>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</si>
  <si>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</si>
  <si>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</si>
  <si>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</si>
  <si>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</si>
  <si>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</si>
  <si>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</si>
  <si>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</si>
  <si>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</si>
  <si>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</si>
  <si>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</si>
  <si>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</si>
  <si>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</si>
  <si>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</si>
  <si>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</si>
  <si>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</si>
  <si>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</si>
  <si>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</si>
  <si>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</si>
  <si>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</si>
  <si>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</si>
  <si>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</si>
  <si>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</si>
  <si>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</si>
  <si>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</si>
  <si>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</si>
  <si>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</si>
  <si>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</si>
  <si>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</si>
  <si>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</si>
  <si>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</si>
  <si>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</si>
  <si>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</si>
  <si>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</si>
  <si>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</si>
  <si>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</si>
  <si>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</si>
  <si>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</si>
  <si>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</si>
  <si>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</si>
  <si>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</si>
  <si>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</si>
  <si>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</si>
  <si>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</si>
  <si>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</si>
  <si>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</si>
  <si>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</si>
  <si>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</si>
  <si>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</si>
  <si>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</si>
  <si>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</si>
  <si>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</si>
  <si>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</si>
  <si>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</si>
  <si>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</si>
  <si>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</si>
  <si>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</si>
  <si>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</si>
  <si>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</si>
  <si>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</si>
  <si>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</si>
  <si>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</si>
  <si>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</si>
  <si>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</si>
  <si>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</si>
  <si>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</si>
  <si>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</si>
  <si>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</si>
  <si>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</si>
  <si>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</si>
  <si>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</si>
  <si>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</si>
  <si>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</si>
  <si>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</si>
  <si>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</si>
  <si>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</si>
  <si>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</si>
  <si>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</si>
  <si>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</si>
  <si>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</si>
  <si>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</si>
  <si>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</si>
  <si>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</si>
  <si>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</si>
  <si>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</si>
  <si>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</si>
  <si>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</si>
  <si>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</si>
  <si>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</si>
  <si>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</si>
  <si>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</si>
  <si>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</si>
  <si>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</si>
  <si>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</si>
  <si>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</si>
  <si>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</si>
  <si>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</si>
  <si>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</si>
  <si>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</si>
  <si>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</si>
  <si>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</si>
  <si>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</si>
  <si>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</si>
  <si>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</si>
  <si>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</si>
  <si>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</si>
  <si>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</si>
  <si>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</si>
  <si>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</si>
  <si>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</si>
  <si>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</si>
  <si>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</si>
  <si>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</si>
  <si>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</si>
  <si>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</si>
  <si>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</si>
  <si>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</si>
  <si>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</si>
  <si>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</si>
  <si>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</si>
  <si>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</si>
  <si>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</si>
  <si>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</si>
  <si>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</si>
  <si>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</si>
  <si>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</si>
  <si>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</si>
  <si>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</si>
  <si>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</si>
  <si>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</si>
  <si>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</si>
  <si>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</si>
  <si>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</si>
  <si>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</si>
  <si>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</si>
  <si>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</si>
  <si>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</si>
  <si>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</si>
  <si>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</si>
  <si>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</si>
  <si>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</si>
  <si>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</si>
  <si>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</si>
  <si>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</si>
  <si>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</si>
  <si>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</si>
  <si>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</si>
  <si>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</si>
  <si>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</si>
  <si>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</si>
  <si>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</si>
  <si>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</si>
  <si>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</si>
  <si>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</si>
  <si>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</si>
  <si>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</si>
  <si>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</si>
  <si>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</si>
  <si>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</si>
  <si>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</si>
  <si>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</si>
  <si>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</si>
  <si>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</si>
  <si>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</si>
  <si>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</si>
  <si>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</si>
  <si>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</si>
  <si>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</si>
  <si>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</si>
  <si>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</si>
  <si>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</si>
  <si>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</si>
  <si>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</si>
  <si>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</si>
  <si>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</si>
  <si>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</si>
  <si>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</si>
  <si>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</si>
  <si>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</si>
  <si>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</si>
  <si>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</si>
  <si>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</si>
  <si>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</si>
  <si>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</si>
  <si>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</si>
  <si>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</si>
  <si>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</si>
  <si>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</si>
  <si>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</si>
  <si>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</si>
  <si>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</si>
  <si>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</si>
  <si>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</si>
  <si>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</si>
  <si>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</si>
  <si>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</si>
  <si>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</si>
  <si>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</si>
  <si>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</si>
  <si>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</si>
  <si>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</si>
  <si>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</si>
  <si>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</si>
  <si>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</si>
  <si>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</si>
  <si>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</si>
  <si>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</si>
  <si>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</si>
  <si>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</si>
  <si>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</si>
  <si>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</si>
  <si>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</si>
  <si>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</si>
  <si>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</si>
  <si>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</si>
  <si>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</si>
  <si>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</si>
  <si>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</si>
  <si>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</si>
  <si>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</si>
  <si>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</si>
  <si>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</si>
  <si>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</si>
  <si>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</si>
  <si>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</si>
  <si>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</si>
  <si>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</si>
  <si>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</si>
  <si>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</si>
  <si>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</si>
  <si>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</si>
  <si>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</si>
  <si>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</si>
  <si>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</si>
  <si>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</si>
  <si>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</si>
  <si>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</si>
  <si>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</si>
  <si>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</si>
  <si>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</si>
  <si>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</si>
  <si>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</si>
  <si>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</si>
  <si>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</si>
  <si>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</si>
  <si>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</si>
  <si>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</si>
  <si>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</si>
  <si>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</si>
  <si>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</si>
  <si>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</si>
  <si>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</si>
  <si>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</si>
  <si>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</si>
  <si>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</si>
  <si>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</si>
  <si>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</si>
  <si>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</si>
  <si>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</si>
  <si>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</si>
  <si>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</si>
  <si>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</si>
  <si>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</si>
  <si>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</si>
  <si>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</si>
  <si>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</si>
  <si>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</si>
  <si>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</si>
  <si>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</si>
  <si>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</si>
  <si>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</si>
  <si>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</si>
  <si>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</si>
  <si>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</si>
  <si>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</si>
  <si>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</si>
  <si>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</si>
  <si>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</si>
  <si>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</si>
  <si>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</si>
  <si>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</si>
  <si>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</si>
  <si>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</si>
  <si>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</si>
  <si>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</si>
  <si>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</si>
  <si>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</si>
  <si>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</si>
  <si>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</si>
  <si>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</si>
  <si>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</si>
  <si>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</si>
  <si>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</si>
  <si>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</si>
  <si>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</si>
  <si>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</si>
  <si>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</si>
  <si>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</si>
  <si>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</si>
  <si>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</si>
  <si>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</si>
  <si>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</si>
  <si>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</si>
  <si>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</si>
  <si>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</si>
  <si>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</si>
  <si>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</si>
  <si>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</si>
  <si>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</si>
  <si>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</si>
  <si>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</si>
  <si>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</si>
  <si>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</si>
  <si>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</si>
  <si>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</si>
  <si>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</si>
  <si>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</si>
  <si>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</si>
  <si>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</si>
  <si>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</si>
  <si>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</si>
  <si>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</si>
  <si>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</si>
  <si>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</si>
  <si>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</si>
  <si>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</si>
  <si>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</si>
  <si>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</si>
  <si>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</si>
  <si>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</si>
  <si>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</si>
  <si>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</si>
  <si>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</si>
  <si>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</si>
  <si>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</si>
  <si>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</si>
  <si>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</si>
  <si>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</si>
  <si>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</si>
  <si>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</si>
  <si>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</si>
  <si>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</si>
  <si>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</si>
  <si>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</si>
  <si>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</si>
  <si>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</si>
  <si>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</si>
  <si>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</si>
  <si>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</si>
  <si>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</si>
  <si>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</si>
  <si>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</si>
  <si>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</si>
  <si>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</si>
  <si>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</si>
  <si>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</si>
  <si>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</si>
  <si>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</si>
  <si>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</si>
  <si>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</si>
  <si>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</si>
  <si>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</si>
  <si>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</si>
  <si>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</si>
  <si>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</si>
  <si>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</si>
  <si>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</si>
  <si>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</si>
  <si>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</si>
  <si>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</si>
  <si>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</si>
  <si>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</si>
  <si>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</si>
  <si>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</si>
  <si>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</si>
  <si>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</si>
  <si>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</si>
  <si>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</si>
  <si>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</si>
  <si>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</si>
  <si>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</si>
  <si>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</si>
  <si>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</si>
  <si>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</si>
  <si>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</si>
  <si>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</si>
  <si>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</si>
  <si>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</si>
  <si>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</si>
  <si>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</si>
  <si>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</si>
  <si>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</si>
  <si>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</si>
  <si>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</si>
  <si>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</si>
  <si>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</si>
  <si>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</si>
  <si>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</si>
  <si>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</si>
  <si>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</si>
  <si>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</si>
  <si>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</si>
  <si>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</si>
  <si>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</si>
  <si>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</si>
  <si>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</si>
  <si>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</si>
  <si>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</si>
  <si>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</si>
  <si>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</si>
  <si>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</si>
  <si>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</si>
  <si>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</si>
  <si>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</si>
  <si>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</si>
  <si>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</si>
  <si>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</si>
  <si>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</si>
  <si>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</si>
  <si>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</si>
  <si>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</si>
  <si>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</si>
  <si>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</si>
  <si>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</si>
  <si>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</si>
  <si>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</si>
  <si>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</si>
  <si>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</si>
  <si>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</si>
  <si>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</si>
  <si>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</si>
  <si>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</si>
  <si>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</si>
  <si>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</si>
  <si>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</si>
  <si>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</si>
  <si>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</si>
  <si>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</si>
  <si>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</si>
  <si>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</si>
  <si>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</si>
  <si>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</si>
  <si>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</si>
  <si>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</si>
  <si>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</si>
  <si>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</si>
  <si>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</si>
  <si>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</si>
  <si>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</si>
  <si>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</si>
  <si>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</si>
  <si>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</si>
  <si>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</si>
  <si>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</si>
  <si>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</si>
  <si>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</si>
  <si>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</si>
  <si>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</si>
  <si>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</si>
  <si>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</si>
  <si>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</si>
  <si>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</si>
  <si>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</si>
  <si>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</si>
  <si>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</si>
  <si>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</si>
  <si>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</si>
  <si>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</si>
  <si>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</si>
  <si>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</si>
  <si>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</si>
  <si>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</si>
  <si>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</si>
  <si>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</si>
  <si>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</si>
  <si>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</si>
  <si>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</si>
  <si>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</si>
  <si>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</si>
  <si>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</si>
  <si>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</si>
  <si>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</si>
  <si>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</si>
  <si>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</si>
  <si>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</si>
  <si>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</si>
  <si>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</si>
  <si>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</si>
  <si>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</si>
  <si>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</si>
  <si>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</si>
  <si>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</si>
  <si>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</si>
  <si>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</si>
  <si>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</si>
  <si>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</si>
  <si>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</si>
  <si>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</si>
  <si>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</si>
  <si>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</si>
  <si>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</si>
  <si>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</si>
  <si>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</si>
  <si>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</si>
  <si>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</si>
  <si>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</si>
  <si>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</si>
  <si>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</si>
  <si>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</si>
  <si>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</si>
  <si>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</si>
  <si>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</si>
  <si>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</si>
  <si>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</si>
  <si>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</si>
  <si>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</si>
  <si>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</si>
  <si>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</si>
  <si>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</si>
  <si>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</si>
  <si>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</si>
  <si>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</si>
  <si>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</si>
  <si>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</si>
  <si>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</si>
  <si>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</si>
  <si>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</si>
  <si>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</si>
  <si>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</si>
  <si>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</si>
  <si>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</si>
  <si>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</si>
  <si>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</si>
  <si>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</si>
  <si>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</si>
  <si>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</si>
  <si>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</si>
  <si>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</si>
  <si>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</si>
  <si>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</si>
  <si>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</si>
  <si>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</si>
  <si>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</si>
  <si>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</si>
  <si>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</si>
  <si>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</si>
  <si>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</si>
  <si>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</si>
  <si>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</si>
  <si>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</si>
  <si>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</si>
  <si>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</si>
  <si>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</si>
  <si>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</si>
  <si>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</si>
  <si>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</si>
  <si>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</si>
  <si>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</si>
  <si>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</si>
  <si>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</si>
  <si>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</si>
  <si>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</si>
  <si>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</si>
  <si>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</si>
  <si>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</si>
  <si>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</si>
  <si>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</si>
  <si>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</si>
  <si>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</si>
  <si>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</si>
  <si>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</si>
  <si>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</si>
  <si>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</si>
  <si>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</si>
  <si>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</si>
  <si>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</si>
  <si>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</si>
  <si>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</si>
  <si>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</si>
  <si>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</si>
  <si>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</si>
  <si>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</si>
  <si>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</si>
  <si>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</si>
  <si>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</si>
  <si>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</si>
  <si>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</si>
  <si>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</si>
  <si>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</si>
  <si>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</si>
  <si>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</si>
  <si>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</si>
  <si>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</si>
  <si>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</si>
  <si>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</si>
  <si>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</si>
  <si>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</si>
  <si>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</si>
  <si>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</si>
  <si>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</si>
  <si>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</si>
  <si>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</si>
  <si>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</si>
  <si>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</si>
  <si>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</si>
  <si>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</si>
  <si>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</si>
  <si>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</si>
  <si>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</si>
  <si>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</si>
  <si>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</si>
  <si>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</si>
  <si>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</si>
  <si>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</si>
  <si>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</si>
  <si>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</si>
  <si>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</si>
  <si>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</si>
  <si>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</si>
  <si>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</si>
  <si>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</si>
  <si>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</si>
  <si>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</si>
  <si>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</si>
  <si>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</si>
  <si>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</si>
  <si>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</si>
  <si>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</si>
  <si>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</si>
  <si>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</si>
  <si>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</si>
  <si>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</si>
  <si>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</si>
  <si>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</si>
  <si>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</si>
  <si>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</si>
  <si>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</si>
  <si>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</si>
  <si>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</si>
  <si>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</si>
  <si>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</si>
  <si>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</si>
  <si>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</si>
  <si>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</si>
  <si>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</si>
  <si>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</si>
  <si>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</si>
  <si>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</si>
  <si>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</si>
  <si>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</si>
  <si>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</si>
  <si>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</si>
  <si>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</si>
  <si>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</si>
  <si>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</si>
  <si>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</si>
  <si>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</si>
  <si>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</si>
  <si>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</si>
  <si>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</si>
  <si>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</si>
  <si>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</si>
  <si>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</si>
  <si>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</si>
  <si>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</si>
  <si>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</si>
  <si>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</si>
  <si>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</si>
  <si>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</si>
  <si>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</si>
  <si>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</si>
  <si>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</si>
  <si>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</si>
  <si>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</si>
  <si>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</si>
  <si>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</si>
  <si>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</si>
  <si>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</si>
  <si>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</si>
  <si>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</si>
  <si>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</si>
  <si>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</si>
  <si>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</si>
  <si>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</si>
  <si>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</si>
  <si>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</si>
  <si>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</si>
  <si>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</si>
  <si>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</si>
  <si>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</si>
  <si>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</si>
  <si>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</si>
  <si>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</si>
  <si>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</si>
  <si>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</si>
  <si>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</si>
  <si>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</si>
  <si>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</si>
  <si>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</si>
  <si>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</si>
  <si>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</si>
  <si>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</si>
  <si>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</si>
  <si>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</si>
  <si>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</si>
  <si>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</si>
  <si>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</si>
  <si>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</si>
  <si>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</si>
  <si>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</si>
  <si>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</si>
  <si>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</si>
  <si>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</si>
  <si>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</si>
  <si>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</si>
  <si>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</si>
  <si>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</si>
  <si>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</si>
  <si>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</si>
  <si>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</si>
  <si>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</si>
  <si>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</si>
  <si>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</si>
  <si>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</si>
  <si>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</si>
  <si>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</si>
  <si>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</si>
  <si>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</si>
  <si>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</si>
  <si>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</si>
  <si>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</si>
  <si>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</si>
  <si>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</si>
  <si>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</si>
  <si>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</si>
  <si>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</si>
  <si>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</si>
  <si>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</si>
  <si>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</si>
  <si>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</si>
  <si>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</si>
  <si>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</si>
  <si>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</si>
  <si>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</si>
  <si>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</si>
  <si>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</si>
  <si>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</si>
  <si>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</si>
  <si>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</si>
  <si>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</si>
  <si>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</si>
  <si>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</si>
  <si>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</si>
  <si>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</si>
  <si>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</si>
  <si>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</si>
  <si>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</si>
  <si>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</si>
  <si>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</si>
  <si>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</si>
  <si>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</si>
  <si>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</si>
  <si>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</si>
  <si>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</si>
  <si>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</si>
  <si>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</si>
  <si>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</si>
  <si>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</si>
  <si>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</si>
  <si>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</si>
  <si>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</si>
  <si>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</si>
  <si>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</si>
  <si>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</si>
  <si>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</si>
  <si>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</si>
  <si>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</si>
  <si>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</si>
  <si>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</si>
  <si>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</si>
  <si>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</si>
  <si>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</si>
  <si>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</si>
  <si>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</si>
  <si>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</si>
  <si>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</si>
  <si>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</si>
  <si>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</si>
  <si>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</si>
  <si>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</si>
  <si>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</si>
  <si>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</si>
  <si>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</si>
  <si>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</si>
  <si>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</si>
  <si>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</si>
  <si>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</si>
  <si>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</si>
  <si>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</si>
  <si>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</si>
  <si>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</si>
  <si>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</si>
  <si>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</si>
  <si>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</si>
  <si>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</si>
  <si>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</si>
  <si>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</si>
  <si>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</si>
  <si>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</si>
  <si>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</si>
  <si>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</si>
  <si>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</si>
  <si>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</si>
  <si>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</si>
  <si>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</si>
  <si>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</si>
  <si>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</si>
  <si>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</si>
  <si>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</si>
  <si>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</si>
  <si>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</si>
  <si>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</si>
  <si>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</si>
  <si>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</si>
  <si>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</si>
  <si>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</si>
  <si>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</si>
  <si>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</si>
  <si>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</si>
  <si>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</si>
  <si>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</si>
  <si>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</si>
  <si>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</si>
  <si>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</si>
  <si>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</si>
  <si>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</si>
  <si>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</si>
  <si>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</si>
  <si>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</si>
  <si>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</si>
  <si>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</si>
  <si>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</si>
  <si>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</si>
  <si>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</si>
  <si>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</si>
  <si>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</si>
  <si>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</si>
  <si>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</si>
  <si>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</si>
  <si>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</si>
  <si>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</si>
  <si>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</si>
  <si>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</si>
  <si>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</si>
  <si>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</si>
  <si>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</si>
  <si>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</si>
  <si>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</si>
  <si>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</si>
  <si>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</si>
  <si>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</si>
  <si>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</si>
  <si>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</si>
  <si>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</si>
  <si>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</si>
  <si>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</si>
  <si>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</si>
  <si>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</si>
  <si>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</si>
  <si>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</si>
  <si>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</si>
  <si>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</si>
  <si>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</si>
  <si>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</si>
  <si>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</si>
  <si>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</si>
  <si>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</si>
  <si>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</si>
  <si>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</si>
  <si>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</si>
  <si>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</si>
  <si>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</si>
  <si>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</si>
  <si>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</si>
  <si>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</si>
  <si>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</si>
  <si>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</si>
  <si>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</si>
  <si>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</si>
  <si>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</si>
  <si>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</si>
  <si>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</si>
  <si>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</si>
  <si>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</si>
  <si>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</si>
  <si>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</si>
  <si>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</si>
  <si>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</si>
  <si>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</si>
  <si>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</si>
  <si>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</si>
  <si>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</si>
  <si>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</si>
  <si>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</si>
  <si>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</si>
  <si>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</si>
  <si>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</si>
  <si>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</si>
  <si>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</si>
  <si>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</si>
  <si>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</si>
  <si>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</si>
  <si>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</si>
  <si>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</si>
  <si>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</si>
  <si>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</si>
  <si>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</si>
  <si>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</si>
  <si>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</si>
  <si>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</si>
  <si>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</si>
  <si>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</si>
  <si>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</si>
  <si>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</si>
  <si>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</si>
  <si>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</si>
  <si>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</si>
  <si>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</si>
  <si>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</si>
  <si>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</si>
  <si>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</si>
  <si>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</si>
  <si>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</si>
  <si>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</si>
  <si>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</si>
  <si>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</si>
  <si>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</si>
  <si>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</si>
  <si>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</si>
  <si>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</si>
  <si>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</si>
  <si>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</si>
  <si>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</si>
  <si>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</si>
  <si>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</si>
  <si>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</si>
  <si>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</si>
  <si>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</si>
  <si>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</si>
  <si>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</si>
  <si>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</si>
  <si>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</si>
  <si>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</si>
  <si>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</si>
  <si>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</si>
  <si>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</si>
  <si>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</si>
  <si>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</si>
  <si>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</si>
  <si>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</si>
  <si>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</si>
  <si>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</si>
  <si>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</si>
  <si>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</si>
  <si>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</si>
  <si>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</si>
  <si>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</si>
  <si>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</si>
  <si>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</si>
  <si>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</si>
  <si>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</si>
  <si>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</si>
  <si>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</si>
  <si>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</si>
  <si>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</si>
  <si>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</si>
  <si>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</si>
  <si>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</si>
  <si>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</si>
  <si>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</si>
  <si>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</si>
  <si>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</si>
  <si>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</si>
  <si>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</si>
  <si>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</si>
  <si>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</si>
  <si>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</si>
  <si>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</si>
  <si>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</si>
  <si>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</si>
  <si>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</si>
  <si>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</si>
  <si>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</si>
  <si>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</si>
  <si>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</si>
  <si>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</si>
  <si>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</si>
  <si>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</si>
  <si>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</si>
  <si>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</si>
  <si>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</si>
  <si>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</si>
  <si>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</si>
  <si>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</si>
  <si>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</si>
  <si>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</si>
  <si>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</si>
  <si>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</si>
  <si>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</si>
  <si>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</si>
  <si>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</si>
  <si>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</si>
  <si>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</si>
  <si>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</si>
  <si>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</si>
  <si>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</si>
  <si>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</si>
  <si>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</si>
  <si>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</si>
  <si>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</si>
  <si>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</si>
  <si>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</si>
  <si>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</si>
  <si>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</si>
  <si>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</si>
  <si>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</si>
  <si>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</si>
  <si>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</si>
  <si>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</si>
  <si>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</si>
  <si>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</si>
  <si>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</si>
  <si>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</si>
  <si>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</si>
  <si>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</si>
  <si>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</si>
  <si>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</si>
  <si>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</si>
  <si>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</si>
  <si>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</si>
  <si>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</si>
  <si>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</si>
  <si>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</si>
  <si>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</si>
  <si>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</si>
  <si>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</si>
  <si>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</si>
  <si>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</si>
  <si>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</si>
  <si>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</si>
  <si>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</si>
  <si>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</si>
  <si>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</si>
  <si>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</si>
  <si>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</si>
  <si>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</si>
  <si>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</si>
  <si>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</si>
  <si>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</si>
  <si>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</si>
  <si>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</si>
  <si>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</si>
  <si>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</si>
  <si>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</si>
  <si>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</si>
  <si>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</si>
  <si>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</si>
  <si>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</si>
  <si>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</si>
  <si>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</si>
  <si>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</si>
  <si>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</si>
  <si>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</si>
  <si>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</si>
  <si>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</si>
  <si>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</si>
  <si>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</si>
  <si>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</si>
  <si>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</si>
  <si>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</si>
  <si>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</si>
  <si>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</si>
  <si>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</si>
  <si>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</si>
  <si>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</si>
  <si>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</si>
  <si>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</si>
  <si>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</si>
  <si>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</si>
  <si>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</si>
  <si>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</si>
  <si>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</si>
  <si>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</si>
  <si>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</si>
  <si>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</si>
  <si>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</si>
  <si>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</si>
  <si>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</si>
  <si>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</si>
  <si>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</si>
  <si>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</si>
  <si>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</si>
  <si>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</si>
  <si>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</si>
  <si>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</si>
  <si>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</si>
  <si>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</si>
  <si>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</si>
  <si>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</si>
  <si>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</si>
  <si>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</si>
  <si>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</si>
  <si>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</si>
  <si>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</si>
  <si>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</si>
  <si>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</si>
  <si>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</si>
  <si>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</si>
  <si>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</si>
  <si>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</si>
  <si>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</si>
  <si>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</si>
  <si>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</si>
  <si>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</si>
  <si>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</si>
  <si>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</si>
  <si>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</si>
  <si>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</si>
  <si>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</si>
  <si>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</si>
  <si>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</si>
  <si>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</si>
  <si>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</si>
  <si>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</si>
  <si>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</si>
  <si>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</si>
  <si>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</si>
  <si>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</si>
  <si>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</si>
  <si>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</si>
  <si>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</si>
  <si>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</si>
  <si>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</si>
  <si>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</si>
  <si>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</si>
  <si>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</si>
  <si>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</si>
  <si>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</si>
  <si>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</si>
  <si>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</si>
  <si>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</si>
  <si>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</si>
  <si>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</si>
  <si>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</si>
  <si>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</si>
  <si>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</si>
  <si>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</si>
  <si>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</si>
  <si>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</si>
  <si>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</si>
  <si>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</si>
  <si>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</si>
  <si>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</si>
  <si>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</si>
  <si>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</si>
  <si>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</si>
  <si>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</si>
  <si>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</si>
  <si>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</si>
  <si>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</si>
  <si>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</si>
  <si>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</si>
  <si>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</si>
  <si>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</si>
  <si>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</si>
  <si>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</si>
  <si>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</si>
  <si>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</si>
  <si>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</si>
  <si>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</si>
  <si>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</si>
  <si>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</si>
  <si>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</si>
  <si>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</si>
  <si>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</si>
  <si>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</si>
  <si>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</si>
  <si>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</si>
  <si>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</si>
  <si>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</si>
  <si>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</si>
  <si>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</si>
  <si>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</si>
  <si>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</si>
  <si>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</si>
  <si>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</si>
  <si>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</si>
  <si>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</si>
  <si>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</si>
  <si>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</si>
  <si>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</si>
  <si>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</si>
  <si>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</si>
  <si>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</si>
  <si>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</si>
  <si>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</si>
  <si>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</si>
  <si>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</si>
  <si>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</si>
  <si>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</si>
  <si>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</si>
  <si>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</si>
  <si>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</si>
  <si>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</si>
  <si>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</si>
  <si>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</si>
  <si>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</si>
  <si>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</si>
  <si>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</si>
  <si>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</si>
  <si>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</si>
  <si>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</si>
  <si>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</si>
  <si>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</si>
  <si>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</si>
  <si>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</si>
  <si>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</si>
  <si>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</si>
  <si>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</si>
  <si>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</si>
  <si>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</si>
  <si>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</si>
  <si>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</si>
  <si>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</si>
  <si>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</si>
  <si>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</si>
  <si>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</si>
  <si>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</si>
  <si>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</si>
  <si>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</si>
  <si>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</si>
  <si>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</si>
  <si>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</si>
  <si>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</si>
  <si>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</si>
  <si>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</si>
  <si>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</si>
  <si>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</si>
  <si>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</si>
  <si>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</si>
  <si>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</si>
  <si>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</si>
  <si>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</si>
  <si>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</si>
  <si>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</si>
  <si>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</si>
  <si>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</si>
  <si>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</si>
  <si>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</si>
  <si>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</si>
  <si>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</si>
  <si>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</si>
  <si>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</si>
  <si>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</si>
  <si>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</si>
  <si>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</si>
  <si>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</si>
  <si>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</si>
  <si>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</si>
  <si>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</si>
  <si>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</si>
  <si>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</si>
  <si>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</si>
  <si>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</si>
  <si>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</si>
  <si>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</si>
  <si>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</si>
  <si>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</si>
  <si>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</si>
  <si>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</si>
  <si>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</si>
  <si>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</si>
  <si>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</si>
  <si>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</si>
  <si>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</si>
  <si>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</si>
  <si>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</si>
  <si>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</si>
  <si>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</si>
  <si>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</si>
  <si>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</si>
  <si>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</si>
  <si>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</si>
  <si>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</si>
  <si>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</si>
  <si>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</si>
  <si>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</si>
  <si>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</si>
  <si>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</si>
  <si>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</si>
  <si>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</si>
  <si>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</si>
  <si>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</si>
  <si>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</si>
  <si>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</si>
  <si>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</si>
  <si>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</si>
  <si>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</si>
  <si>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</si>
  <si>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</si>
  <si>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</si>
  <si>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</si>
  <si>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</si>
  <si>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</si>
  <si>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</si>
  <si>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</si>
  <si>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</si>
  <si>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</si>
  <si>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</si>
  <si>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</si>
  <si>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</si>
  <si>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</si>
  <si>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</si>
  <si>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</si>
  <si>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</si>
  <si>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</si>
  <si>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</si>
  <si>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</si>
  <si>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</si>
  <si>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</si>
  <si>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</si>
  <si>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</si>
  <si>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</si>
  <si>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</si>
  <si>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</si>
  <si>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</si>
  <si>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</si>
  <si>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</si>
  <si>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</si>
  <si>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</si>
  <si>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</si>
  <si>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</si>
  <si>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</si>
  <si>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</si>
  <si>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</si>
  <si>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</si>
  <si>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</si>
  <si>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</si>
  <si>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</si>
  <si>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</si>
  <si>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</si>
  <si>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</si>
  <si>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</si>
  <si>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</si>
  <si>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</si>
  <si>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</si>
  <si>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</si>
  <si>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</si>
  <si>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</si>
  <si>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</si>
  <si>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</si>
  <si>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</si>
  <si>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</si>
  <si>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</si>
  <si>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</si>
  <si>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</si>
  <si>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</si>
  <si>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</si>
  <si>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</si>
  <si>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</si>
  <si>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</si>
  <si>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</si>
  <si>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</si>
  <si>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</si>
  <si>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</si>
  <si>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</si>
  <si>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</si>
  <si>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</si>
  <si>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</si>
  <si>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</si>
  <si>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</si>
  <si>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</si>
  <si>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</si>
  <si>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</si>
  <si>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</si>
  <si>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</si>
  <si>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</si>
  <si>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</si>
  <si>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</si>
  <si>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</si>
  <si>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</si>
  <si>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</si>
  <si>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</si>
  <si>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</si>
  <si>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</si>
  <si>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</si>
  <si>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</si>
  <si>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</si>
  <si>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</si>
  <si>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</si>
  <si>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</si>
  <si>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</si>
  <si>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</si>
  <si>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</si>
  <si>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</si>
  <si>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</si>
  <si>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</si>
  <si>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</si>
  <si>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</si>
  <si>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</si>
  <si>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</si>
  <si>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</si>
  <si>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</si>
  <si>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</si>
  <si>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</si>
  <si>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</si>
  <si>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</si>
  <si>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</si>
  <si>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</si>
  <si>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</si>
  <si>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</si>
  <si>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</si>
  <si>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</si>
  <si>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</si>
  <si>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</si>
  <si>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</si>
  <si>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</si>
  <si>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</si>
  <si>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</si>
  <si>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</si>
  <si>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</si>
  <si>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</si>
  <si>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</si>
  <si>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</si>
  <si>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</si>
  <si>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</si>
  <si>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</si>
  <si>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</si>
  <si>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</si>
  <si>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</si>
  <si>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</si>
  <si>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</si>
  <si>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</si>
  <si>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</si>
  <si>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</si>
  <si>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</si>
  <si>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</si>
  <si>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</si>
  <si>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</si>
  <si>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</si>
  <si>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</si>
  <si>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</si>
  <si>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</si>
  <si>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</si>
  <si>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</si>
  <si>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</si>
  <si>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</si>
  <si>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</si>
  <si>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</si>
  <si>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</si>
  <si>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</si>
  <si>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</si>
  <si>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</si>
  <si>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</si>
  <si>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</si>
  <si>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</si>
  <si>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</si>
  <si>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</si>
  <si>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</si>
  <si>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</si>
  <si>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</si>
  <si>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</si>
  <si>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</si>
  <si>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</si>
  <si>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</si>
  <si>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</si>
  <si>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</si>
  <si>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</si>
  <si>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</si>
  <si>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</si>
  <si>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</si>
  <si>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</si>
  <si>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</si>
  <si>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</si>
  <si>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</si>
  <si>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</si>
  <si>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</si>
  <si>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</si>
  <si>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</si>
  <si>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</si>
  <si>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</si>
  <si>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</si>
  <si>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</si>
  <si>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</si>
  <si>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</si>
  <si>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</si>
  <si>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</si>
  <si>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</si>
  <si>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</si>
  <si>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</si>
  <si>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</si>
  <si>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</si>
  <si>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</si>
  <si>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</si>
  <si>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</si>
  <si>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</si>
  <si>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</si>
  <si>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</si>
  <si>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</si>
  <si>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</si>
  <si>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</si>
  <si>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</si>
  <si>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</si>
  <si>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</si>
  <si>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</si>
  <si>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</si>
  <si>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</si>
  <si>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</si>
  <si>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</si>
  <si>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</si>
  <si>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</si>
  <si>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</si>
  <si>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</si>
  <si>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</si>
  <si>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</si>
  <si>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</si>
  <si>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</si>
  <si>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</si>
  <si>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</si>
  <si>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</si>
  <si>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</si>
  <si>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</si>
  <si>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</si>
  <si>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</si>
  <si>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</si>
  <si>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</si>
  <si>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</si>
  <si>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</si>
  <si>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</si>
  <si>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</si>
  <si>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</si>
  <si>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</si>
  <si>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</si>
  <si>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</si>
  <si>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</si>
  <si>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</si>
  <si>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</si>
  <si>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</si>
  <si>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</si>
  <si>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</si>
  <si>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</si>
  <si>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</si>
  <si>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</si>
  <si>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</si>
  <si>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</si>
  <si>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</si>
  <si>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</si>
  <si>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</si>
  <si>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</si>
  <si>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</si>
  <si>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</si>
  <si>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</si>
  <si>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</si>
  <si>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</si>
  <si>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</si>
  <si>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</si>
  <si>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</si>
  <si>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</si>
  <si>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</si>
  <si>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</si>
  <si>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</si>
  <si>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</si>
  <si>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</si>
  <si>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</si>
  <si>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</si>
  <si>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</si>
  <si>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</si>
  <si>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</si>
  <si>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</si>
  <si>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</si>
  <si>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</si>
  <si>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</si>
  <si>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</si>
  <si>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</si>
  <si>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</si>
  <si>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</si>
  <si>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</si>
  <si>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</si>
  <si>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</si>
  <si>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</si>
  <si>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</si>
  <si>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</si>
  <si>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</si>
  <si>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</si>
  <si>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</si>
  <si>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</si>
  <si>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</si>
  <si>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</si>
  <si>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</si>
  <si>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</si>
  <si>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</si>
  <si>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</si>
  <si>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</si>
  <si>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</si>
  <si>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</si>
  <si>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</si>
  <si>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</si>
  <si>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</si>
  <si>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</si>
  <si>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</si>
  <si>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</si>
  <si>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</si>
  <si>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</si>
  <si>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</si>
  <si>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</si>
  <si>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</si>
  <si>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</si>
  <si>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</si>
  <si>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</si>
  <si>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</si>
  <si>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</si>
  <si>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</si>
  <si>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</si>
  <si>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</si>
  <si>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</si>
  <si>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</si>
  <si>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</si>
  <si>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</si>
  <si>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</si>
  <si>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</si>
  <si>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</si>
  <si>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</si>
  <si>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</si>
  <si>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</si>
  <si>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</si>
  <si>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</si>
  <si>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</si>
  <si>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</si>
  <si>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</si>
  <si>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</si>
  <si>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</si>
  <si>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</si>
  <si>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</si>
  <si>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</si>
  <si>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</si>
  <si>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</si>
  <si>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</si>
  <si>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</si>
  <si>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</si>
  <si>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</si>
  <si>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</si>
  <si>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</si>
  <si>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</si>
  <si>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</si>
  <si>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</si>
  <si>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</si>
  <si>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</si>
  <si>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</si>
  <si>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</si>
  <si>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</si>
  <si>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</si>
  <si>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</si>
  <si>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</si>
  <si>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</si>
  <si>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</si>
  <si>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</si>
  <si>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</si>
  <si>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</si>
  <si>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</si>
  <si>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</si>
  <si>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</si>
  <si>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</si>
  <si>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</si>
  <si>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</si>
  <si>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</si>
  <si>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</si>
  <si>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</si>
  <si>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</si>
  <si>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</si>
  <si>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</si>
  <si>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</si>
  <si>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</si>
  <si>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</si>
  <si>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</si>
  <si>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</si>
  <si>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</si>
  <si>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</si>
  <si>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</si>
  <si>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</si>
  <si>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</si>
  <si>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</si>
  <si>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</si>
  <si>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</si>
  <si>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</si>
  <si>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</si>
  <si>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</si>
  <si>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</si>
  <si>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</si>
  <si>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</si>
  <si>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</si>
  <si>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</si>
  <si>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</si>
  <si>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</si>
  <si>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</si>
  <si>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</si>
  <si>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</si>
  <si>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</si>
  <si>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</si>
  <si>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</si>
  <si>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</si>
  <si>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</si>
  <si>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</si>
  <si>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</si>
  <si>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</si>
  <si>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</si>
  <si>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</si>
  <si>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</si>
  <si>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</si>
  <si>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</si>
  <si>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</si>
  <si>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</si>
  <si>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</si>
  <si>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</si>
  <si>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</si>
  <si>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</si>
  <si>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</si>
  <si>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</si>
  <si>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</si>
  <si>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</si>
  <si>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</si>
  <si>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</si>
  <si>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</si>
  <si>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</si>
  <si>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</si>
  <si>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</si>
  <si>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</si>
  <si>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</si>
  <si>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</si>
  <si>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</si>
  <si>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</si>
  <si>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</si>
  <si>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</si>
  <si>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</si>
  <si>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</si>
  <si>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</si>
  <si>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</si>
  <si>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</si>
  <si>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</si>
  <si>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</si>
  <si>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</si>
  <si>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</si>
  <si>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</si>
  <si>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</si>
  <si>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</si>
  <si>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</si>
  <si>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</si>
  <si>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</si>
  <si>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</si>
  <si>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</si>
  <si>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</si>
  <si>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</si>
  <si>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</si>
  <si>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</si>
  <si>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</si>
  <si>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</si>
  <si>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</si>
  <si>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</si>
  <si>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</si>
  <si>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</si>
  <si>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</si>
  <si>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</si>
  <si>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</si>
  <si>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</si>
  <si>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</si>
  <si>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</si>
  <si>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</si>
  <si>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</si>
  <si>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</si>
  <si>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</si>
  <si>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</si>
  <si>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</si>
  <si>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</si>
  <si>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</si>
  <si>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</si>
  <si>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</si>
  <si>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</si>
  <si>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</si>
  <si>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</si>
  <si>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</si>
  <si>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</si>
  <si>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</si>
  <si>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</si>
  <si>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</si>
  <si>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</si>
  <si>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</si>
  <si>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</si>
  <si>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</si>
  <si>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</si>
  <si>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</si>
  <si>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</si>
  <si>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</si>
  <si>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</si>
  <si>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</si>
  <si>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</si>
  <si>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</si>
  <si>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</si>
  <si>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</si>
  <si>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</si>
  <si>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</si>
  <si>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</si>
  <si>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</si>
  <si>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</si>
  <si>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</si>
  <si>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</si>
  <si>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</si>
  <si>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</si>
  <si>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</si>
  <si>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</si>
  <si>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</si>
  <si>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</si>
  <si>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</si>
  <si>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</si>
  <si>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</si>
  <si>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</si>
  <si>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</si>
  <si>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</si>
  <si>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</si>
  <si>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</si>
  <si>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</si>
  <si>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</si>
  <si>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</si>
  <si>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</si>
  <si>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</si>
  <si>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</si>
  <si>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</si>
  <si>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</si>
  <si>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</si>
  <si>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</si>
  <si>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</si>
  <si>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</si>
  <si>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</si>
  <si>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</si>
  <si>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</si>
  <si>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</si>
  <si>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</si>
  <si>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</si>
  <si>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</si>
  <si>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</si>
  <si>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</si>
  <si>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</si>
  <si>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</si>
  <si>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</si>
  <si>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</si>
  <si>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</si>
  <si>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</si>
  <si>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</si>
  <si>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</si>
  <si>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</si>
  <si>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</si>
  <si>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</si>
  <si>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</si>
  <si>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</si>
  <si>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</si>
  <si>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</si>
  <si>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</si>
  <si>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</si>
  <si>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</si>
  <si>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</si>
  <si>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</si>
  <si>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</si>
  <si>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</si>
  <si>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</si>
  <si>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</si>
  <si>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</si>
  <si>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</si>
  <si>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</si>
  <si>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</si>
  <si>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</si>
  <si>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</si>
  <si>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</si>
  <si>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</si>
  <si>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</si>
  <si>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</si>
  <si>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</si>
  <si>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</si>
  <si>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</si>
  <si>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</si>
  <si>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</si>
  <si>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</si>
  <si>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</si>
  <si>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</si>
  <si>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</si>
  <si>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</si>
  <si>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</si>
  <si>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</si>
  <si>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</si>
  <si>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</si>
  <si>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</si>
  <si>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</si>
  <si>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</si>
  <si>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</si>
  <si>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</si>
  <si>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</si>
  <si>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</si>
  <si>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</si>
  <si>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</si>
  <si>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</si>
  <si>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</si>
  <si>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</si>
  <si>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</si>
  <si>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</si>
  <si>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</si>
  <si>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</si>
  <si>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</si>
  <si>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</si>
  <si>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</si>
  <si>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</si>
  <si>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</si>
  <si>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</si>
  <si>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</si>
  <si>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</si>
  <si>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</si>
  <si>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</si>
  <si>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</si>
  <si>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</si>
  <si>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</si>
  <si>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</si>
  <si>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</si>
  <si>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</si>
  <si>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</si>
  <si>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</si>
  <si>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</si>
  <si>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</si>
  <si>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</si>
  <si>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</si>
  <si>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</si>
  <si>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</si>
  <si>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</si>
  <si>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</si>
  <si>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</si>
  <si>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</si>
  <si>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</si>
  <si>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</si>
  <si>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</si>
  <si>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</si>
  <si>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</si>
  <si>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</si>
  <si>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</si>
  <si>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</si>
  <si>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</si>
  <si>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</si>
  <si>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</si>
  <si>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</si>
  <si>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</si>
  <si>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</si>
  <si>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</si>
  <si>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</si>
  <si>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</si>
  <si>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</si>
  <si>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</si>
  <si>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</si>
  <si>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</si>
  <si>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</si>
  <si>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</si>
  <si>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</si>
  <si>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</si>
  <si>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</si>
  <si>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</si>
  <si>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</si>
  <si>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</si>
  <si>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</si>
  <si>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</si>
  <si>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</si>
  <si>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</si>
  <si>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</si>
  <si>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</si>
  <si>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</si>
  <si>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</si>
  <si>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</si>
  <si>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</si>
  <si>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</si>
  <si>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</si>
  <si>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</si>
  <si>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</si>
  <si>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</si>
  <si>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</si>
  <si>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</si>
  <si>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</si>
  <si>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</si>
  <si>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</si>
  <si>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</si>
  <si>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</si>
  <si>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</si>
  <si>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</si>
  <si>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</si>
  <si>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</si>
  <si>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</si>
  <si>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</si>
  <si>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</si>
  <si>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</si>
  <si>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</si>
  <si>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</si>
  <si>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</si>
  <si>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</si>
  <si>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</si>
  <si>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</si>
  <si>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</si>
  <si>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</si>
  <si>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</si>
  <si>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</si>
  <si>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</si>
  <si>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</si>
  <si>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</si>
  <si>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</si>
  <si>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</si>
  <si>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</si>
  <si>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</si>
  <si>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</si>
  <si>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</si>
  <si>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</si>
  <si>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</si>
  <si>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</si>
  <si>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</si>
  <si>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</si>
  <si>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</si>
  <si>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</si>
  <si>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</si>
  <si>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</si>
  <si>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</si>
  <si>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</si>
  <si>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</si>
  <si>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</si>
  <si>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</si>
  <si>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</si>
  <si>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</si>
  <si>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</si>
  <si>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</si>
  <si>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</si>
  <si>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</si>
  <si>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</si>
  <si>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</si>
  <si>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</si>
  <si>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</si>
  <si>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</si>
  <si>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</si>
  <si>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</si>
  <si>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</si>
  <si>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</si>
  <si>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</si>
  <si>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</si>
  <si>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</si>
  <si>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</si>
  <si>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</si>
  <si>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</si>
  <si>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</si>
  <si>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</si>
  <si>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</si>
  <si>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</si>
  <si>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</si>
  <si>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</si>
  <si>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</si>
  <si>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</si>
  <si>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</si>
  <si>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</si>
  <si>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</si>
  <si>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</si>
  <si>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</si>
  <si>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</si>
  <si>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</si>
  <si>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</si>
  <si>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</si>
  <si>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</si>
  <si>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</si>
  <si>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</si>
  <si>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</si>
  <si>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</si>
  <si>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</si>
  <si>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</si>
  <si>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</si>
  <si>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</si>
  <si>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</si>
  <si>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</si>
  <si>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</si>
  <si>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</si>
  <si>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</si>
  <si>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</si>
  <si>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</si>
  <si>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</si>
  <si>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</si>
  <si>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</si>
  <si>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</si>
  <si>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</si>
  <si>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</si>
  <si>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</si>
  <si>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</si>
  <si>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</si>
  <si>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</si>
  <si>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</si>
  <si>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</si>
  <si>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</si>
  <si>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</si>
  <si>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</si>
  <si>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</si>
  <si>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</si>
  <si>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</si>
  <si>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</si>
  <si>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</si>
  <si>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</si>
  <si>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</si>
  <si>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</si>
  <si>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</si>
  <si>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</si>
  <si>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</si>
  <si>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</si>
  <si>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</si>
  <si>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</si>
  <si>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</si>
  <si>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</si>
  <si>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</si>
  <si>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</si>
  <si>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</si>
  <si>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</si>
  <si>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</si>
  <si>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</si>
  <si>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</si>
  <si>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</si>
  <si>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</si>
  <si>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</si>
  <si>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</si>
  <si>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</si>
  <si>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</si>
  <si>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</si>
  <si>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</si>
  <si>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</si>
  <si>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</si>
  <si>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</si>
  <si>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</si>
  <si>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</si>
  <si>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</si>
  <si>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</si>
  <si>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</si>
  <si>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</si>
  <si>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</si>
  <si>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</si>
  <si>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</si>
  <si>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</si>
  <si>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</si>
  <si>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</si>
  <si>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</si>
  <si>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</si>
  <si>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</si>
  <si>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</si>
  <si>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</si>
  <si>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</si>
  <si>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</si>
  <si>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</si>
  <si>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</si>
  <si>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</si>
  <si>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</si>
  <si>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</si>
  <si>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</si>
  <si>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</si>
  <si>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</si>
  <si>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</si>
  <si>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</si>
  <si>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</si>
  <si>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</si>
  <si>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</si>
  <si>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</si>
  <si>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</si>
  <si>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</si>
  <si>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</si>
  <si>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</si>
  <si>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</si>
  <si>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</si>
  <si>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</si>
  <si>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</si>
  <si>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</si>
  <si>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</si>
  <si>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</si>
  <si>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</si>
  <si>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</si>
  <si>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</si>
  <si>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</si>
  <si>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</si>
  <si>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</si>
  <si>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</si>
  <si>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</si>
  <si>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</si>
  <si>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</si>
  <si>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</si>
  <si>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</si>
  <si>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</si>
  <si>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</si>
  <si>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</si>
  <si>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</si>
  <si>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</si>
  <si>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</si>
  <si>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</si>
  <si>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</si>
  <si>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</si>
  <si>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</si>
  <si>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</si>
  <si>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</si>
  <si>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</si>
  <si>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</si>
  <si>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</si>
  <si>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</si>
  <si>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</si>
  <si>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</si>
  <si>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</si>
  <si>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</si>
  <si>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</si>
  <si>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</si>
  <si>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</si>
  <si>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</si>
  <si>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</si>
  <si>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</si>
  <si>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</si>
  <si>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</si>
  <si>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</si>
  <si>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</si>
  <si>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</si>
  <si>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</si>
  <si>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</si>
  <si>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</si>
  <si>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</si>
  <si>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</si>
  <si>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</si>
  <si>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</si>
  <si>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</si>
  <si>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</si>
  <si>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</si>
  <si>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</si>
  <si>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</si>
  <si>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</si>
  <si>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</si>
  <si>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</si>
  <si>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</si>
  <si>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</si>
  <si>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</si>
  <si>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</si>
  <si>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</si>
  <si>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</si>
  <si>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</si>
  <si>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</si>
  <si>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</si>
  <si>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</si>
  <si>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</si>
  <si>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</si>
  <si>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</si>
  <si>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</si>
  <si>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</si>
  <si>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</si>
  <si>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</si>
  <si>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</si>
  <si>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</si>
  <si>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</si>
  <si>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</si>
  <si>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</si>
  <si>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</si>
  <si>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</si>
  <si>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</si>
  <si>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</si>
  <si>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</si>
  <si>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</si>
  <si>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</si>
  <si>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</si>
  <si>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</si>
  <si>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</si>
  <si>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</si>
  <si>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</si>
  <si>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</si>
  <si>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</si>
  <si>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</si>
  <si>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</si>
  <si>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</si>
  <si>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</si>
  <si>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</si>
  <si>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</si>
  <si>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</si>
  <si>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</si>
  <si>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</si>
  <si>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</si>
  <si>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</si>
  <si>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</si>
  <si>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</si>
  <si>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</si>
  <si>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</si>
  <si>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</si>
  <si>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</si>
  <si>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</si>
  <si>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</si>
  <si>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</si>
  <si>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</si>
  <si>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</si>
  <si>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</si>
  <si>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</si>
  <si>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</si>
  <si>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</si>
  <si>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</si>
  <si>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</si>
  <si>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</si>
  <si>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</si>
  <si>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</si>
  <si>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</si>
  <si>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</si>
  <si>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</si>
  <si>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</si>
  <si>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</si>
  <si>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</si>
  <si>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</si>
  <si>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</si>
  <si>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</si>
  <si>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</si>
  <si>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</si>
  <si>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</si>
  <si>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</si>
  <si>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</si>
  <si>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</si>
  <si>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</si>
  <si>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</si>
  <si>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</si>
  <si>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</si>
  <si>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</si>
  <si>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</si>
  <si>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</si>
  <si>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</si>
  <si>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</si>
  <si>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</si>
  <si>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</si>
  <si>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</si>
  <si>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</si>
  <si>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</si>
  <si>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</si>
  <si>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</si>
  <si>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</si>
  <si>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</si>
  <si>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</si>
  <si>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</si>
  <si>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</si>
  <si>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</si>
  <si>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</si>
  <si>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</si>
  <si>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</si>
  <si>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</si>
  <si>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</si>
  <si>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</si>
  <si>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</si>
  <si>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</si>
  <si>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</si>
  <si>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</si>
  <si>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</si>
  <si>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</si>
  <si>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</si>
  <si>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</si>
  <si>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</si>
  <si>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</si>
  <si>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</si>
  <si>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</si>
  <si>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</si>
  <si>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</si>
  <si>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</si>
  <si>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</si>
  <si>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</si>
  <si>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</si>
  <si>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</si>
  <si>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</si>
  <si>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</si>
  <si>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</si>
  <si>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</si>
  <si>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</si>
  <si>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</si>
  <si>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</si>
  <si>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</si>
  <si>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</si>
  <si>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</si>
  <si>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</si>
  <si>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</si>
  <si>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</si>
  <si>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</si>
  <si>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</si>
  <si>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</si>
  <si>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</si>
  <si>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</si>
  <si>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</si>
  <si>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</si>
  <si>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</si>
  <si>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</si>
  <si>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</si>
  <si>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</si>
  <si>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</si>
  <si>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</si>
  <si>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</si>
  <si>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</si>
  <si>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</si>
  <si>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</si>
  <si>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</si>
  <si>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</si>
  <si>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</si>
  <si>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</si>
  <si>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</si>
  <si>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</si>
  <si>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</si>
  <si>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</si>
  <si>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</si>
  <si>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</si>
  <si>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</si>
  <si>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</si>
  <si>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</si>
  <si>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</si>
  <si>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</si>
  <si>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</si>
  <si>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</si>
  <si>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</si>
  <si>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</si>
  <si>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</si>
  <si>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</si>
  <si>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</si>
  <si>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</si>
  <si>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</si>
  <si>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</si>
  <si>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</si>
  <si>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</si>
  <si>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</si>
  <si>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</si>
  <si>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</si>
  <si>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</si>
  <si>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</si>
  <si>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</si>
  <si>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</si>
  <si>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</si>
  <si>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</si>
  <si>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</si>
  <si>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</si>
  <si>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</si>
  <si>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</si>
  <si>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</si>
  <si>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</si>
  <si>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</si>
  <si>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</si>
  <si>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</si>
  <si>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</si>
  <si>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</si>
  <si>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</si>
  <si>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</si>
  <si>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</si>
  <si>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</si>
  <si>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</si>
  <si>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</si>
  <si>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</si>
  <si>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</si>
  <si>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</si>
  <si>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</si>
  <si>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</si>
  <si>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</si>
  <si>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</si>
  <si>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</si>
  <si>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</si>
  <si>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</si>
  <si>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</si>
  <si>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</si>
  <si>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</si>
  <si>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</si>
  <si>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</si>
  <si>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</si>
  <si>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</si>
  <si>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</si>
  <si>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</si>
  <si>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</si>
  <si>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</si>
  <si>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</si>
  <si>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</si>
  <si>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</si>
  <si>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</si>
  <si>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</si>
  <si>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</si>
  <si>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</si>
  <si>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</si>
  <si>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</si>
  <si>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</si>
  <si>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</si>
  <si>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</si>
  <si>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</si>
  <si>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</si>
  <si>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</si>
  <si>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</si>
  <si>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</si>
  <si>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</si>
  <si>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</si>
  <si>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</si>
  <si>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</si>
  <si>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</si>
  <si>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</si>
  <si>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</si>
  <si>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</si>
  <si>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</si>
  <si>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</si>
  <si>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</si>
  <si>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</si>
  <si>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</si>
  <si>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</si>
  <si>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</si>
  <si>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</si>
  <si>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</si>
  <si>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</si>
  <si>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</si>
  <si>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</si>
  <si>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</si>
  <si>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</si>
  <si>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</si>
  <si>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</si>
  <si>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</si>
  <si>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</si>
  <si>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</si>
  <si>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</si>
  <si>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</si>
  <si>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</si>
  <si>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</si>
  <si>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</si>
  <si>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</si>
  <si>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</si>
  <si>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</si>
  <si>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</si>
  <si>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</si>
  <si>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</si>
  <si>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</si>
  <si>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</si>
  <si>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</si>
  <si>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</si>
  <si>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</si>
  <si>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</si>
  <si>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</si>
  <si>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</si>
  <si>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</si>
  <si>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</si>
  <si>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</si>
  <si>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</si>
  <si>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</si>
  <si>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</si>
  <si>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</si>
  <si>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</si>
  <si>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</si>
  <si>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</si>
  <si>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</si>
  <si>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</si>
  <si>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</si>
  <si>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</si>
  <si>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</si>
  <si>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</si>
  <si>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</si>
  <si>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</si>
  <si>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</si>
  <si>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</si>
  <si>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</si>
  <si>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</si>
  <si>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</si>
  <si>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</si>
  <si>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</si>
  <si>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</si>
  <si>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</si>
  <si>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</si>
  <si>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</si>
  <si>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</si>
  <si>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</si>
  <si>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</si>
  <si>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</si>
  <si>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</si>
  <si>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</si>
  <si>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</si>
  <si>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</si>
  <si>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</si>
  <si>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</si>
  <si>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</si>
  <si>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</si>
  <si>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</si>
  <si>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</si>
  <si>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</si>
  <si>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</si>
  <si>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</si>
  <si>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</si>
  <si>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</si>
  <si>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</si>
  <si>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</si>
  <si>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</si>
  <si>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</si>
  <si>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</si>
  <si>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</si>
  <si>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</si>
  <si>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</si>
  <si>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</si>
  <si>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</si>
  <si>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</si>
  <si>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</si>
  <si>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</si>
  <si>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</si>
  <si>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</si>
  <si>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</si>
  <si>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</si>
  <si>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</si>
  <si>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</si>
  <si>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</si>
  <si>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</si>
  <si>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</si>
  <si>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</si>
  <si>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</si>
  <si>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</si>
  <si>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</si>
  <si>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</si>
  <si>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</si>
  <si>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</si>
  <si>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</si>
  <si>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</si>
  <si>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</si>
  <si>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</si>
  <si>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</si>
  <si>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</si>
  <si>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</si>
  <si>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</si>
  <si>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</si>
  <si>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</si>
  <si>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</si>
  <si>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</si>
  <si>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</si>
  <si>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</si>
  <si>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</si>
  <si>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</si>
  <si>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</si>
  <si>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</si>
  <si>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</si>
  <si>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</si>
  <si>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</si>
  <si>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</si>
  <si>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</si>
  <si>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</si>
  <si>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</si>
  <si>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</si>
  <si>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</si>
  <si>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</si>
  <si>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</si>
  <si>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</si>
  <si>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</si>
  <si>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</si>
  <si>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</si>
  <si>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</si>
  <si>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</si>
  <si>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</si>
  <si>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</si>
  <si>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</si>
  <si>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</si>
  <si>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</si>
  <si>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</si>
  <si>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</si>
  <si>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</si>
  <si>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</si>
  <si>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</si>
  <si>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</si>
  <si>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</si>
  <si>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</si>
  <si>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</si>
  <si>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</si>
  <si>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</si>
  <si>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</si>
  <si>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</si>
  <si>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</si>
  <si>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</si>
  <si>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</si>
  <si>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</si>
  <si>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</si>
  <si>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</si>
  <si>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</si>
  <si>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</si>
  <si>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</si>
  <si>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</si>
  <si>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</si>
  <si>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</si>
  <si>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</si>
  <si>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</si>
  <si>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</si>
  <si>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</si>
  <si>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</si>
  <si>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</si>
  <si>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</si>
  <si>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</si>
  <si>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</si>
  <si>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</si>
  <si>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</si>
  <si>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</si>
  <si>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</si>
  <si>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</si>
  <si>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</si>
  <si>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</si>
  <si>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</si>
  <si>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</si>
  <si>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</si>
  <si>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</si>
  <si>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</si>
  <si>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</si>
  <si>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</si>
  <si>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</si>
  <si>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</si>
  <si>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</si>
  <si>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</si>
  <si>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</si>
  <si>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</si>
  <si>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</si>
  <si>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</si>
  <si>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</si>
  <si>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</si>
  <si>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</si>
  <si>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</si>
  <si>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</si>
  <si>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</si>
  <si>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</si>
  <si>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</si>
  <si>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</si>
  <si>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</si>
  <si>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</si>
  <si>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</si>
  <si>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</si>
  <si>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</si>
  <si>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</si>
  <si>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</si>
  <si>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</si>
  <si>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</si>
  <si>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</si>
  <si>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</si>
  <si>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</si>
  <si>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</si>
  <si>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</si>
  <si>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</si>
  <si>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</si>
  <si>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</si>
  <si>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</si>
  <si>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</si>
  <si>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</si>
  <si>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</si>
  <si>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</si>
  <si>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</si>
  <si>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</si>
  <si>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</si>
  <si>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</si>
  <si>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</si>
  <si>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</si>
  <si>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</si>
  <si>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</si>
  <si>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</si>
  <si>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</si>
  <si>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</si>
  <si>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</si>
  <si>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</si>
  <si>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</si>
  <si>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</si>
  <si>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</si>
  <si>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</si>
  <si>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</si>
  <si>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</si>
  <si>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</si>
  <si>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</si>
  <si>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</si>
  <si>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</si>
  <si>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</si>
  <si>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</si>
  <si>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</si>
  <si>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</si>
  <si>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</si>
  <si>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</si>
  <si>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</si>
  <si>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</si>
  <si>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</si>
  <si>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</si>
  <si>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</si>
  <si>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</si>
  <si>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</si>
  <si>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</si>
  <si>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</si>
  <si>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</si>
  <si>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</si>
  <si>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</si>
  <si>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</si>
  <si>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</si>
  <si>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</si>
  <si>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</si>
  <si>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</si>
  <si>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</si>
  <si>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</si>
  <si>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</si>
  <si>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</si>
  <si>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</si>
  <si>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</si>
  <si>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</si>
  <si>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</si>
  <si>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</si>
  <si>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</si>
  <si>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</si>
  <si>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</si>
  <si>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</si>
  <si>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</si>
  <si>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</si>
  <si>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</si>
  <si>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</si>
  <si>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</si>
  <si>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</si>
  <si>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</si>
  <si>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</si>
  <si>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</si>
  <si>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</si>
  <si>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</si>
  <si>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</si>
  <si>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</si>
  <si>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</si>
  <si>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</si>
  <si>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</si>
  <si>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</si>
  <si>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</si>
  <si>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</si>
  <si>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</si>
  <si>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</si>
  <si>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</si>
  <si>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</si>
  <si>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</si>
  <si>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</si>
  <si>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</si>
  <si>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</si>
  <si>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</si>
  <si>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</si>
  <si>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</si>
  <si>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</si>
  <si>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</si>
  <si>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</si>
  <si>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</si>
  <si>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</si>
  <si>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</si>
  <si>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</si>
  <si>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</si>
  <si>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</si>
  <si>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</si>
  <si>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</si>
  <si>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</si>
  <si>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</si>
  <si>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</si>
  <si>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</si>
  <si>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</si>
  <si>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</si>
  <si>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</si>
  <si>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</si>
  <si>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</si>
  <si>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</si>
  <si>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</si>
  <si>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</si>
  <si>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</si>
  <si>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</si>
  <si>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</si>
  <si>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</si>
  <si>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</si>
  <si>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</si>
  <si>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</si>
  <si>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</si>
  <si>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</si>
  <si>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</si>
  <si>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</si>
  <si>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</si>
  <si>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</si>
  <si>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</si>
  <si>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</si>
  <si>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</si>
  <si>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</si>
  <si>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</si>
  <si>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</si>
  <si>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</si>
  <si>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</si>
  <si>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</si>
  <si>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</si>
  <si>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</si>
  <si>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</si>
  <si>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</si>
  <si>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</si>
  <si>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</si>
  <si>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</si>
  <si>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</si>
  <si>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</si>
  <si>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</si>
  <si>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</si>
  <si>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</si>
  <si>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</si>
  <si>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</si>
  <si>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</si>
  <si>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</si>
  <si>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</si>
  <si>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</si>
  <si>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</si>
  <si>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</si>
  <si>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</si>
  <si>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</si>
  <si>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</si>
  <si>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</si>
  <si>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</si>
  <si>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</si>
  <si>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</si>
  <si>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</si>
  <si>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</si>
  <si>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</si>
  <si>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</si>
  <si>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</si>
  <si>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</si>
  <si>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</si>
  <si>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</si>
  <si>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</si>
  <si>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</si>
  <si>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</si>
  <si>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</si>
  <si>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</si>
  <si>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</si>
  <si>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</si>
  <si>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</si>
  <si>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</si>
  <si>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</si>
  <si>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</si>
  <si>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</si>
  <si>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</si>
  <si>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</si>
  <si>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</si>
  <si>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</si>
  <si>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</si>
  <si>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</si>
  <si>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</si>
  <si>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</si>
  <si>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</si>
  <si>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</si>
  <si>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</si>
  <si>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</si>
  <si>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</si>
  <si>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</si>
  <si>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</si>
  <si>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</si>
  <si>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</si>
  <si>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</si>
  <si>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</si>
  <si>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</si>
  <si>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</si>
  <si>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</si>
  <si>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</si>
  <si>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</si>
  <si>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</si>
  <si>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</si>
  <si>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</si>
  <si>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</si>
  <si>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</si>
  <si>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</si>
  <si>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</si>
  <si>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</si>
  <si>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</si>
  <si>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</si>
  <si>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</si>
  <si>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</si>
  <si>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</si>
  <si>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</si>
  <si>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</si>
  <si>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</si>
  <si>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</si>
  <si>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</si>
  <si>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</si>
  <si>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</si>
  <si>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</si>
  <si>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</si>
  <si>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</si>
  <si>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</si>
  <si>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</si>
  <si>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</si>
  <si>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</si>
  <si>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</si>
  <si>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</si>
  <si>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</si>
  <si>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</si>
  <si>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</si>
  <si>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</si>
  <si>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</si>
  <si>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</si>
  <si>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</si>
  <si>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</si>
  <si>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</si>
  <si>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</si>
  <si>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</si>
  <si>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</si>
  <si>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</si>
  <si>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</si>
  <si>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</si>
  <si>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</si>
  <si>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</si>
  <si>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</si>
  <si>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</si>
  <si>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</si>
  <si>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</si>
  <si>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</si>
  <si>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</si>
  <si>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</si>
  <si>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</si>
  <si>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</si>
  <si>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</si>
  <si>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</si>
  <si>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</si>
  <si>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</si>
  <si>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</si>
  <si>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</si>
  <si>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</si>
  <si>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</si>
  <si>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</si>
  <si>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</si>
  <si>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</si>
  <si>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</si>
  <si>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</si>
  <si>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</si>
  <si>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</si>
  <si>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</si>
  <si>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</si>
  <si>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</si>
  <si>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</si>
  <si>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</si>
  <si>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</si>
  <si>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</si>
  <si>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</si>
  <si>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</si>
  <si>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</si>
  <si>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</si>
  <si>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</si>
  <si>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</si>
  <si>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</si>
  <si>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</si>
  <si>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</si>
  <si>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</si>
  <si>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</si>
  <si>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</si>
  <si>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</si>
  <si>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</si>
  <si>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</si>
  <si>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</si>
  <si>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</si>
  <si>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</si>
  <si>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</si>
  <si>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</si>
  <si>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</si>
  <si>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</si>
  <si>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</si>
  <si>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</si>
  <si>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</si>
  <si>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</si>
  <si>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</si>
  <si>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</si>
  <si>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</si>
  <si>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</si>
  <si>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</si>
  <si>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</si>
  <si>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</si>
  <si>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</si>
  <si>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</si>
  <si>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</si>
  <si>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</si>
  <si>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</si>
  <si>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</si>
  <si>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</si>
  <si>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</si>
  <si>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</si>
  <si>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</si>
  <si>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</si>
  <si>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</si>
  <si>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</si>
  <si>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</si>
  <si>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</si>
  <si>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</si>
  <si>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</si>
  <si>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</si>
  <si>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</si>
  <si>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</si>
  <si>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</si>
  <si>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</si>
  <si>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</si>
  <si>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</si>
  <si>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</si>
  <si>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</si>
  <si>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</si>
  <si>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</si>
  <si>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</si>
  <si>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</si>
  <si>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</si>
  <si>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</si>
  <si>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</si>
  <si>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</si>
  <si>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</si>
  <si>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</si>
  <si>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</si>
  <si>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</si>
  <si>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</si>
  <si>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</si>
  <si>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</si>
  <si>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</si>
  <si>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</si>
  <si>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</si>
  <si>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</si>
  <si>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</si>
  <si>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</si>
  <si>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</si>
  <si>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</si>
  <si>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</si>
  <si>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</si>
  <si>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</si>
  <si>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</si>
  <si>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</si>
  <si>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</si>
  <si>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</si>
  <si>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</si>
  <si>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</si>
  <si>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</si>
  <si>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</si>
  <si>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</si>
  <si>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</si>
  <si>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</si>
  <si>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</si>
  <si>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</si>
  <si>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</si>
  <si>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</si>
  <si>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</si>
  <si>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</si>
  <si>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</si>
  <si>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</si>
  <si>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</si>
  <si>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</si>
  <si>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</si>
  <si>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</si>
  <si>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</si>
  <si>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</si>
  <si>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</si>
  <si>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</si>
  <si>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</si>
  <si>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</si>
  <si>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</si>
  <si>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</si>
  <si>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</si>
  <si>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</si>
  <si>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</si>
  <si>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</si>
  <si>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</si>
  <si>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</si>
  <si>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</si>
  <si>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</si>
  <si>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</si>
  <si>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</si>
  <si>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</si>
  <si>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</si>
  <si>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</si>
  <si>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</si>
  <si>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</si>
  <si>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</si>
  <si>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</si>
  <si>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</si>
  <si>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</si>
  <si>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</si>
  <si>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</si>
  <si>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</si>
  <si>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</si>
  <si>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</si>
  <si>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</si>
  <si>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</si>
  <si>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</si>
  <si>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</si>
  <si>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</si>
  <si>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</si>
  <si>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</si>
  <si>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</si>
  <si>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</si>
  <si>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</si>
  <si>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</si>
  <si>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</si>
  <si>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</si>
  <si>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</si>
  <si>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</si>
  <si>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</si>
  <si>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</si>
  <si>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</si>
  <si>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</si>
  <si>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</si>
  <si>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</si>
  <si>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</si>
  <si>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</si>
  <si>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</si>
  <si>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</si>
  <si>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</si>
  <si>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</si>
  <si>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</si>
  <si>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</si>
  <si>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</si>
  <si>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</si>
  <si>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</si>
  <si>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</si>
  <si>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</si>
  <si>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</si>
  <si>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</si>
  <si>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</si>
  <si>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</si>
  <si>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</si>
  <si>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</si>
  <si>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</si>
  <si>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</si>
  <si>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</si>
  <si>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</si>
  <si>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</si>
  <si>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</si>
  <si>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</si>
  <si>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</si>
  <si>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</si>
  <si>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</si>
  <si>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</si>
  <si>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</si>
  <si>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</si>
  <si>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</si>
  <si>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</si>
  <si>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</si>
  <si>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</si>
  <si>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</si>
  <si>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</si>
  <si>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</si>
  <si>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</si>
  <si>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</si>
  <si>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</si>
  <si>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</si>
  <si>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</si>
  <si>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</si>
  <si>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</si>
  <si>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</si>
  <si>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</si>
  <si>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</si>
  <si>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</si>
  <si>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</si>
  <si>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</si>
  <si>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</si>
  <si>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</si>
  <si>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</si>
  <si>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</si>
  <si>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</si>
  <si>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</si>
  <si>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</si>
  <si>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</si>
  <si>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</si>
  <si>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</si>
  <si>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</si>
  <si>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</si>
  <si>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</si>
  <si>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</si>
  <si>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</si>
  <si>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</si>
  <si>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</si>
  <si>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</si>
  <si>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</si>
  <si>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</si>
  <si>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</si>
  <si>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</si>
  <si>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</si>
  <si>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</si>
  <si>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</si>
  <si>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</si>
  <si>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</si>
  <si>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</si>
  <si>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</si>
  <si>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</si>
  <si>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</si>
  <si>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</si>
  <si>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</si>
  <si>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</si>
  <si>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</si>
  <si>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</si>
  <si>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</si>
  <si>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</si>
  <si>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</si>
  <si>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</si>
  <si>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</si>
  <si>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</si>
  <si>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</si>
  <si>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</si>
  <si>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</si>
  <si>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</si>
  <si>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</si>
  <si>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</si>
  <si>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</si>
  <si>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</si>
  <si>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</si>
  <si>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</si>
  <si>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</si>
  <si>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</si>
  <si>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</si>
  <si>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</si>
  <si>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</si>
  <si>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</si>
  <si>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</si>
  <si>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</si>
  <si>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</si>
  <si>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</si>
  <si>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</si>
  <si>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</si>
  <si>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</si>
  <si>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</si>
  <si>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</si>
  <si>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</si>
  <si>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</si>
  <si>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</si>
  <si>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</si>
  <si>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</si>
  <si>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</si>
  <si>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</si>
  <si>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</si>
  <si>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</si>
  <si>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</si>
  <si>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</si>
  <si>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</si>
  <si>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</si>
  <si>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</si>
  <si>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</si>
  <si>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</si>
  <si>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</si>
  <si>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</si>
  <si>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</si>
  <si>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</si>
  <si>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</si>
  <si>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</si>
  <si>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</si>
  <si>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</si>
  <si>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</si>
  <si>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</si>
  <si>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</si>
  <si>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</si>
  <si>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</si>
  <si>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</si>
  <si>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</si>
  <si>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</si>
  <si>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</si>
  <si>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</si>
  <si>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</si>
  <si>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</si>
  <si>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</si>
  <si>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</si>
  <si>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</si>
  <si>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</si>
  <si>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</si>
  <si>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</si>
  <si>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</si>
  <si>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</si>
  <si>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</si>
  <si>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</si>
  <si>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</si>
  <si>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</si>
  <si>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</si>
  <si>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</si>
  <si>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</si>
  <si>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</si>
  <si>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</si>
  <si>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</si>
  <si>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</si>
  <si>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</si>
  <si>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</si>
  <si>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</si>
  <si>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</si>
  <si>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</si>
  <si>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</si>
  <si>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</si>
  <si>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</si>
  <si>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</si>
  <si>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</si>
  <si>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</si>
  <si>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</si>
  <si>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</si>
  <si>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</si>
  <si>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</si>
  <si>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</si>
  <si>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</si>
  <si>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</si>
  <si>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</si>
  <si>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</si>
  <si>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</si>
  <si>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</si>
  <si>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</si>
  <si>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</si>
  <si>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</si>
  <si>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</si>
  <si>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</si>
  <si>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</si>
  <si>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</si>
  <si>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</si>
  <si>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</si>
  <si>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</si>
  <si>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</si>
  <si>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</si>
  <si>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</si>
  <si>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</si>
  <si>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</si>
  <si>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</si>
  <si>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</si>
  <si>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</si>
  <si>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</si>
  <si>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</si>
  <si>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</si>
  <si>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</si>
  <si>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</si>
  <si>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</si>
  <si>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</si>
  <si>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</si>
  <si>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</si>
  <si>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</si>
  <si>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</si>
  <si>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</si>
  <si>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</si>
  <si>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</si>
  <si>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</si>
  <si>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</si>
  <si>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</si>
  <si>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</si>
  <si>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</si>
  <si>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</si>
  <si>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</si>
  <si>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</si>
  <si>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</si>
  <si>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</si>
  <si>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</si>
  <si>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</si>
  <si>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</si>
  <si>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</si>
  <si>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</si>
  <si>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</si>
  <si>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</si>
  <si>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</si>
  <si>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</si>
  <si>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</si>
  <si>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</si>
  <si>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</si>
  <si>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</si>
  <si>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</si>
  <si>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</si>
  <si>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</si>
  <si>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</si>
  <si>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</si>
  <si>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</si>
  <si>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</si>
  <si>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</si>
  <si>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</si>
  <si>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</si>
  <si>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</si>
  <si>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</si>
  <si>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</si>
  <si>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</si>
  <si>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</si>
  <si>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</si>
  <si>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</si>
  <si>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</si>
  <si>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</si>
  <si>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</si>
  <si>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</si>
  <si>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</si>
  <si>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</si>
  <si>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</si>
  <si>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</si>
  <si>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</si>
  <si>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</si>
  <si>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</si>
  <si>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</si>
  <si>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</si>
  <si>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</si>
  <si>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</si>
  <si>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</si>
  <si>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</si>
  <si>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</si>
  <si>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</si>
  <si>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</si>
  <si>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</si>
  <si>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</si>
  <si>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</si>
  <si>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</si>
  <si>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</si>
  <si>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</si>
  <si>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</si>
  <si>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</si>
  <si>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</si>
  <si>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</si>
  <si>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</si>
  <si>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</si>
  <si>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</si>
  <si>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</si>
  <si>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</si>
  <si>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</si>
  <si>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</si>
  <si>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</si>
  <si>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</si>
  <si>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</si>
  <si>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</si>
  <si>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</si>
  <si>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</si>
  <si>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</si>
  <si>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</si>
  <si>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</si>
  <si>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</si>
  <si>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</si>
  <si>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</si>
  <si>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</si>
  <si>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</si>
  <si>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</si>
  <si>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</si>
  <si>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</si>
  <si>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</si>
  <si>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</si>
  <si>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</si>
  <si>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</si>
  <si>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</si>
  <si>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</si>
  <si>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</si>
  <si>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</si>
  <si>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</si>
  <si>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</si>
  <si>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</si>
  <si>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</si>
  <si>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</si>
  <si>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</si>
  <si>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</si>
  <si>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</si>
  <si>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</si>
  <si>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</si>
  <si>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</si>
  <si>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</si>
  <si>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</si>
  <si>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</si>
  <si>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</si>
  <si>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</si>
  <si>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</si>
  <si>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</si>
  <si>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</si>
  <si>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</si>
  <si>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</si>
  <si>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</si>
  <si>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</si>
  <si>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</si>
  <si>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</si>
  <si>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</si>
  <si>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</si>
  <si>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</si>
  <si>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</si>
  <si>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</si>
  <si>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</si>
  <si>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</si>
  <si>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</si>
  <si>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</si>
  <si>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</si>
  <si>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</si>
  <si>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</si>
  <si>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</si>
  <si>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</si>
  <si>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</si>
  <si>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</si>
  <si>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</si>
  <si>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</si>
  <si>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</si>
  <si>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</si>
  <si>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</si>
  <si>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</si>
  <si>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</si>
  <si>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</si>
  <si>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</si>
  <si>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</si>
  <si>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</si>
  <si>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</si>
  <si>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</si>
  <si>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</si>
  <si>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</si>
  <si>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</si>
  <si>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</si>
  <si>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</si>
  <si>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</si>
  <si>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</si>
  <si>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</si>
  <si>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</si>
  <si>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</si>
  <si>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</si>
  <si>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</si>
  <si>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</si>
  <si>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</si>
  <si>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</si>
  <si>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</si>
  <si>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</si>
  <si>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</si>
  <si>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</si>
  <si>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</si>
  <si>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</si>
  <si>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</si>
  <si>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</si>
  <si>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</si>
  <si>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</si>
  <si>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</si>
  <si>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</si>
  <si>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</si>
  <si>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</si>
  <si>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</si>
  <si>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</si>
  <si>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</si>
  <si>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</si>
  <si>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</si>
  <si>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</si>
  <si>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</si>
  <si>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</si>
  <si>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</si>
  <si>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</si>
  <si>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</si>
  <si>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</si>
  <si>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</si>
  <si>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</si>
  <si>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</si>
  <si>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</si>
  <si>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</si>
  <si>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</si>
  <si>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</si>
  <si>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</si>
  <si>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</si>
  <si>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</si>
  <si>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</si>
  <si>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</si>
  <si>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</si>
  <si>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</si>
  <si>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</si>
  <si>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</si>
  <si>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</si>
  <si>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</si>
  <si>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</si>
  <si>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</si>
  <si>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</si>
  <si>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</si>
  <si>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</si>
  <si>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</si>
  <si>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</si>
  <si>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</si>
  <si>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</si>
  <si>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</si>
  <si>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</si>
  <si>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</si>
  <si>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</si>
  <si>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</si>
  <si>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</si>
  <si>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</si>
  <si>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</si>
  <si>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</si>
  <si>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</si>
  <si>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</si>
  <si>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</si>
  <si>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</si>
  <si>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</si>
  <si>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</si>
  <si>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</si>
  <si>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</si>
  <si>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</si>
  <si>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</si>
  <si>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</si>
  <si>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</si>
  <si>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</si>
  <si>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</si>
  <si>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</si>
  <si>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</si>
  <si>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</si>
  <si>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</si>
  <si>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</si>
  <si>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</si>
  <si>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</si>
  <si>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</si>
  <si>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</si>
  <si>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</si>
  <si>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</si>
  <si>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</si>
  <si>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</si>
  <si>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</si>
  <si>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</si>
  <si>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</si>
  <si>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</si>
  <si>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</si>
  <si>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</si>
  <si>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</si>
  <si>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</si>
  <si>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</si>
  <si>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</si>
  <si>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</si>
  <si>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</si>
  <si>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</si>
  <si>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</si>
  <si>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</si>
  <si>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</si>
  <si>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</si>
  <si>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</si>
  <si>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</si>
  <si>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</si>
  <si>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</si>
  <si>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</si>
  <si>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</si>
  <si>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</si>
  <si>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</si>
  <si>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</si>
  <si>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</si>
  <si>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</si>
  <si>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</si>
  <si>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</si>
  <si>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</si>
  <si>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</si>
  <si>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</si>
  <si>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</si>
  <si>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</si>
  <si>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</si>
  <si>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</si>
  <si>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</si>
  <si>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</si>
  <si>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</si>
  <si>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</si>
  <si>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</si>
  <si>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</si>
  <si>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</si>
  <si>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</si>
  <si>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</si>
  <si>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</si>
  <si>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</si>
  <si>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</si>
  <si>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</si>
  <si>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</si>
  <si>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</si>
  <si>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</si>
  <si>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</si>
  <si>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</si>
  <si>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</si>
  <si>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</si>
  <si>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</si>
  <si>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</si>
  <si>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</si>
  <si>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</si>
  <si>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</si>
  <si>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</si>
  <si>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</si>
  <si>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</si>
  <si>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</si>
  <si>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</si>
  <si>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</si>
  <si>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</si>
  <si>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</si>
  <si>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</si>
  <si>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</si>
  <si>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</si>
  <si>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</si>
  <si>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</si>
  <si>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</si>
  <si>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</si>
  <si>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</si>
  <si>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</si>
  <si>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</si>
  <si>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</si>
  <si>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</si>
  <si>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</si>
  <si>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</si>
  <si>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</si>
  <si>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</si>
  <si>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</si>
  <si>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</si>
  <si>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</si>
  <si>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</si>
  <si>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</si>
  <si>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</si>
  <si>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</si>
  <si>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</si>
  <si>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</si>
  <si>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</si>
  <si>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</si>
  <si>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</si>
  <si>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</si>
  <si>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</si>
  <si>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</si>
  <si>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</si>
  <si>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</si>
  <si>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</si>
  <si>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</si>
  <si>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</si>
  <si>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</si>
  <si>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</si>
  <si>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</si>
  <si>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</si>
  <si>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</si>
  <si>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</si>
  <si>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</si>
  <si>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</si>
  <si>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</si>
  <si>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</si>
  <si>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</si>
  <si>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</si>
  <si>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</si>
  <si>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</si>
  <si>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</si>
  <si>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</si>
  <si>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</si>
  <si>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</si>
  <si>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</si>
  <si>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</si>
  <si>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</si>
  <si>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</si>
  <si>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</si>
  <si>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</si>
  <si>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</si>
  <si>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</si>
  <si>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</si>
  <si>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</si>
  <si>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</si>
  <si>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</si>
  <si>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</si>
  <si>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</si>
  <si>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</si>
  <si>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</si>
  <si>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</si>
  <si>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</si>
  <si>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</si>
  <si>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</si>
  <si>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</si>
  <si>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</si>
  <si>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</si>
  <si>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</si>
  <si>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</si>
  <si>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</si>
  <si>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</si>
  <si>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</si>
  <si>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</si>
  <si>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</si>
  <si>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</si>
  <si>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</si>
  <si>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</si>
  <si>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</si>
  <si>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</si>
  <si>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</si>
  <si>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</si>
  <si>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</si>
  <si>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</si>
  <si>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</si>
  <si>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</si>
  <si>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</si>
  <si>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</si>
  <si>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</si>
  <si>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</si>
  <si>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</si>
  <si>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</si>
  <si>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</si>
  <si>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</si>
  <si>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</si>
  <si>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</si>
  <si>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</si>
  <si>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</si>
  <si>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</si>
  <si>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</si>
  <si>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</si>
  <si>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</si>
  <si>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</si>
  <si>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</si>
  <si>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</si>
  <si>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</si>
  <si>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</si>
  <si>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</si>
  <si>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</si>
  <si>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</si>
  <si>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</si>
  <si>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</si>
  <si>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</si>
  <si>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</si>
  <si>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</si>
  <si>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</si>
  <si>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</si>
  <si>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</si>
  <si>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</si>
  <si>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</si>
  <si>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</si>
  <si>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</si>
  <si>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</si>
  <si>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</si>
  <si>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</si>
  <si>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</si>
  <si>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</si>
  <si>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</si>
  <si>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</si>
  <si>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</si>
  <si>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</si>
  <si>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</si>
  <si>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</si>
  <si>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</si>
  <si>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</si>
  <si>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</si>
  <si>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</si>
  <si>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</si>
  <si>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</si>
  <si>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</si>
  <si>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</si>
  <si>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</si>
  <si>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</si>
  <si>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</si>
  <si>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</si>
  <si>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</si>
  <si>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</si>
  <si>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</si>
  <si>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</si>
  <si>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</si>
  <si>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</si>
  <si>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</si>
  <si>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</si>
  <si>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</si>
  <si>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</si>
  <si>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</si>
  <si>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</si>
  <si>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</si>
  <si>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</si>
  <si>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</si>
  <si>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</si>
  <si>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</si>
  <si>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</si>
  <si>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</si>
  <si>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</si>
  <si>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</si>
  <si>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</si>
  <si>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</si>
  <si>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</si>
  <si>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</si>
  <si>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</si>
  <si>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</si>
  <si>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</si>
  <si>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</si>
  <si>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</si>
  <si>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</si>
  <si>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</si>
  <si>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</si>
  <si>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</si>
  <si>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</si>
  <si>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</si>
  <si>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</si>
  <si>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</si>
  <si>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</si>
  <si>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</si>
  <si>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</si>
  <si>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</si>
  <si>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</si>
  <si>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</si>
  <si>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</si>
  <si>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</si>
  <si>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</si>
  <si>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</si>
  <si>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</si>
  <si>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</si>
  <si>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</si>
  <si>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</si>
  <si>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</si>
  <si>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</si>
  <si>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</si>
  <si>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</si>
  <si>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</si>
  <si>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</si>
  <si>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</si>
  <si>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</si>
  <si>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</si>
  <si>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</si>
  <si>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</si>
  <si>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</si>
  <si>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</si>
  <si>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</si>
  <si>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</si>
  <si>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</si>
  <si>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</si>
  <si>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</si>
  <si>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</si>
  <si>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</si>
  <si>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</si>
  <si>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</si>
  <si>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</si>
  <si>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</si>
  <si>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</si>
  <si>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</si>
  <si>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</si>
  <si>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</si>
  <si>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</si>
  <si>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</si>
  <si>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</si>
  <si>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</si>
  <si>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</si>
  <si>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</si>
  <si>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</si>
  <si>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</si>
  <si>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</si>
  <si>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</si>
  <si>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</si>
  <si>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</si>
  <si>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</si>
  <si>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</si>
  <si>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</si>
  <si>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</si>
  <si>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</si>
  <si>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</si>
  <si>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</si>
  <si>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</si>
  <si>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</si>
  <si>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</si>
  <si>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</si>
  <si>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</si>
  <si>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</si>
  <si>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</si>
  <si>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</si>
  <si>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</si>
  <si>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</si>
  <si>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</si>
  <si>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</si>
  <si>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</si>
  <si>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</si>
  <si>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</si>
  <si>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</si>
  <si>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</si>
  <si>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</si>
  <si>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</si>
  <si>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</si>
  <si>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</si>
  <si>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</si>
  <si>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</si>
  <si>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</si>
  <si>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</si>
  <si>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</si>
  <si>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</si>
  <si>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</si>
  <si>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</si>
  <si>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</si>
  <si>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</si>
  <si>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</si>
  <si>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</si>
  <si>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</si>
  <si>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</si>
  <si>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</si>
  <si>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</si>
  <si>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</si>
  <si>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</si>
  <si>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</si>
  <si>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</si>
  <si>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</si>
  <si>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</si>
  <si>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</si>
  <si>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</si>
  <si>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</si>
  <si>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</si>
  <si>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</si>
  <si>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</si>
  <si>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</si>
  <si>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</si>
  <si>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</si>
  <si>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</si>
  <si>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</si>
  <si>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</si>
  <si>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</si>
  <si>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</si>
  <si>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</si>
  <si>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</si>
  <si>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</si>
  <si>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</si>
  <si>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</si>
  <si>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</si>
  <si>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</si>
  <si>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</si>
  <si>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</si>
  <si>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</si>
  <si>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</si>
  <si>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</si>
  <si>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</si>
  <si>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</si>
  <si>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</si>
  <si>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</si>
  <si>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</si>
  <si>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</si>
  <si>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</si>
  <si>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</si>
  <si>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</si>
  <si>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</si>
  <si>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</si>
  <si>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</si>
  <si>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</si>
  <si>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</si>
  <si>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</si>
  <si>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</si>
  <si>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</si>
  <si>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</si>
  <si>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</si>
  <si>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</si>
  <si>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</si>
  <si>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</si>
  <si>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</si>
  <si>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</si>
  <si>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</si>
  <si>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</si>
  <si>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</si>
  <si>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</si>
  <si>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</si>
  <si>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</si>
  <si>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</si>
  <si>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</si>
  <si>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</si>
  <si>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</si>
  <si>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</si>
  <si>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</si>
  <si>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</si>
  <si>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</si>
  <si>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</si>
  <si>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</si>
  <si>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</si>
  <si>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</si>
  <si>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</si>
  <si>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</si>
  <si>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</si>
  <si>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</si>
  <si>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</si>
  <si>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</si>
  <si>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</si>
  <si>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</si>
  <si>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</si>
  <si>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</si>
  <si>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</si>
  <si>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</si>
  <si>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</si>
  <si>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</si>
  <si>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</si>
  <si>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</si>
  <si>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</si>
  <si>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</si>
  <si>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</si>
  <si>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</si>
  <si>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</si>
  <si>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</si>
  <si>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</si>
  <si>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</si>
  <si>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</si>
  <si>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</si>
  <si>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</si>
  <si>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</si>
  <si>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</si>
  <si>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</si>
  <si>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</si>
  <si>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</si>
  <si>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</si>
  <si>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</si>
  <si>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</si>
  <si>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</si>
  <si>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</si>
  <si>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</si>
  <si>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</si>
  <si>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</si>
  <si>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</si>
  <si>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</si>
  <si>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</si>
  <si>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</si>
  <si>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</si>
  <si>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</si>
  <si>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</si>
  <si>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</si>
  <si>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</si>
  <si>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</si>
  <si>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</si>
  <si>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</si>
  <si>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</si>
  <si>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</si>
  <si>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</si>
  <si>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</si>
  <si>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</si>
  <si>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</si>
  <si>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</si>
  <si>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</si>
  <si>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</si>
  <si>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</si>
  <si>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</si>
  <si>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</si>
  <si>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</si>
  <si>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</si>
  <si>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</si>
  <si>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</si>
  <si>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</si>
  <si>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</si>
  <si>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</si>
  <si>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</si>
  <si>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</si>
  <si>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</si>
  <si>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</si>
  <si>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</si>
  <si>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</si>
  <si>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</si>
  <si>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</si>
  <si>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</si>
  <si>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</si>
  <si>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</si>
  <si>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</si>
  <si>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</si>
  <si>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</si>
  <si>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</si>
  <si>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</si>
  <si>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</si>
  <si>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</si>
  <si>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</si>
  <si>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</si>
  <si>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</si>
  <si>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</si>
  <si>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</si>
  <si>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</si>
  <si>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</si>
  <si>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</si>
  <si>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</si>
  <si>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</si>
  <si>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</si>
  <si>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</si>
  <si>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</si>
  <si>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</si>
  <si>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</si>
  <si>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</si>
  <si>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</si>
  <si>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</si>
  <si>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</si>
  <si>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</si>
  <si>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</si>
  <si>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</si>
  <si>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</si>
  <si>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</si>
  <si>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</si>
  <si>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</si>
  <si>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</si>
  <si>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</si>
  <si>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</si>
  <si>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</si>
  <si>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</si>
  <si>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</si>
  <si>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</si>
  <si>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</si>
  <si>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</si>
  <si>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</si>
  <si>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</si>
  <si>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</si>
  <si>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</si>
  <si>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</si>
  <si>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</si>
  <si>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</si>
  <si>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</si>
  <si>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</si>
  <si>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</si>
  <si>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</si>
  <si>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</si>
  <si>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</si>
  <si>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</si>
  <si>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</si>
  <si>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</si>
  <si>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</si>
  <si>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</si>
  <si>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</si>
  <si>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</si>
  <si>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</si>
  <si>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</si>
  <si>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</si>
  <si>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</si>
  <si>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</si>
  <si>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</si>
  <si>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</si>
  <si>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</si>
  <si>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</si>
  <si>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</si>
  <si>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</si>
  <si>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</si>
  <si>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</si>
  <si>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</si>
  <si>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</si>
  <si>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</si>
  <si>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</si>
  <si>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</si>
  <si>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</si>
  <si>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</si>
  <si>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</si>
  <si>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</si>
  <si>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</si>
  <si>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</si>
  <si>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</si>
  <si>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</si>
  <si>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</si>
  <si>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</si>
  <si>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</si>
  <si>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</si>
  <si>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</si>
  <si>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</si>
  <si>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</si>
  <si>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</si>
  <si>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</si>
  <si>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</si>
  <si>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</si>
  <si>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</si>
  <si>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</si>
  <si>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</si>
  <si>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</si>
  <si>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</si>
  <si>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</si>
  <si>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</si>
  <si>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</si>
  <si>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</si>
  <si>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</si>
  <si>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</si>
  <si>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</si>
  <si>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</si>
  <si>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</si>
  <si>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</si>
  <si>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</si>
  <si>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</si>
  <si>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</si>
  <si>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</si>
  <si>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</si>
  <si>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</si>
  <si>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</si>
  <si>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</si>
  <si>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</si>
  <si>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</si>
  <si>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</si>
  <si>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</si>
  <si>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</si>
  <si>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</si>
  <si>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</si>
  <si>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</si>
  <si>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</si>
  <si>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</si>
  <si>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</si>
  <si>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</si>
  <si>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</si>
  <si>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</si>
  <si>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</si>
  <si>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</si>
  <si>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</si>
  <si>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</si>
  <si>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</si>
  <si>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</si>
  <si>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</si>
  <si>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</si>
  <si>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</si>
  <si>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</si>
  <si>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</si>
  <si>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</si>
  <si>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</si>
  <si>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</si>
  <si>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</si>
  <si>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</si>
  <si>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</si>
  <si>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</si>
  <si>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</si>
  <si>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</si>
  <si>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</si>
  <si>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</si>
  <si>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</si>
  <si>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</si>
  <si>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</si>
  <si>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</si>
  <si>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</si>
  <si>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</si>
  <si>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</si>
  <si>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</si>
  <si>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</si>
  <si>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</si>
  <si>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</si>
  <si>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</si>
  <si>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</si>
  <si>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</si>
  <si>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</si>
  <si>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</si>
  <si>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</si>
  <si>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</si>
  <si>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</si>
  <si>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</si>
  <si>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</si>
  <si>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</si>
  <si>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</si>
  <si>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</si>
  <si>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</si>
  <si>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</si>
  <si>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</si>
  <si>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</si>
  <si>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</si>
  <si>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</si>
  <si>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</si>
  <si>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</si>
  <si>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</si>
  <si>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</si>
  <si>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</si>
  <si>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</si>
  <si>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</si>
  <si>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</si>
  <si>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</si>
  <si>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</si>
  <si>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</si>
  <si>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</si>
  <si>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</si>
  <si>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</si>
  <si>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</si>
  <si>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</si>
  <si>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</si>
  <si>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</si>
  <si>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</si>
  <si>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</si>
  <si>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</si>
  <si>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</si>
  <si>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</si>
  <si>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</si>
  <si>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</si>
  <si>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</si>
  <si>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</si>
  <si>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</si>
  <si>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</si>
  <si>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</si>
  <si>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</si>
  <si>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</si>
  <si>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</si>
  <si>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</si>
  <si>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</si>
  <si>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</si>
  <si>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</si>
  <si>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</si>
  <si>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</si>
  <si>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</si>
  <si>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</si>
  <si>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</si>
  <si>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</si>
  <si>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</si>
  <si>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</si>
  <si>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</si>
  <si>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</si>
  <si>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</si>
  <si>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</si>
  <si>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</si>
  <si>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</si>
  <si>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</si>
  <si>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</si>
  <si>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</si>
  <si>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</si>
  <si>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</si>
  <si>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</si>
  <si>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</si>
  <si>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</si>
  <si>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</si>
  <si>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</si>
  <si>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</si>
  <si>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</si>
  <si>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</si>
  <si>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</si>
  <si>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</si>
  <si>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</si>
  <si>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</si>
  <si>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</si>
  <si>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</si>
  <si>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</si>
  <si>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</si>
  <si>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</si>
  <si>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</si>
  <si>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</si>
  <si>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</si>
  <si>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</si>
  <si>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</si>
  <si>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</si>
  <si>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</si>
  <si>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</si>
  <si>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</si>
  <si>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</si>
  <si>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</si>
  <si>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</si>
  <si>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</si>
  <si>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</si>
  <si>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</si>
  <si>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</si>
  <si>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</si>
  <si>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</si>
  <si>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</si>
  <si>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</si>
  <si>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</si>
  <si>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</si>
  <si>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</si>
  <si>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</si>
  <si>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</si>
  <si>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</si>
  <si>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</si>
  <si>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</si>
  <si>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</si>
  <si>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</si>
  <si>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</si>
  <si>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</si>
  <si>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</si>
  <si>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</si>
  <si>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</si>
  <si>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</si>
  <si>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</si>
  <si>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</si>
  <si>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</si>
  <si>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</si>
  <si>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</si>
  <si>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</si>
  <si>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</si>
  <si>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</si>
  <si>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</si>
  <si>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</si>
  <si>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</si>
  <si>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</si>
  <si>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</si>
  <si>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</si>
  <si>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</si>
  <si>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</si>
  <si>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</si>
  <si>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</si>
  <si>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</si>
  <si>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</si>
  <si>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</si>
  <si>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</si>
  <si>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</si>
  <si>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</si>
  <si>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</si>
  <si>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</si>
  <si>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</si>
  <si>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</si>
  <si>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</si>
  <si>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</si>
  <si>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</si>
  <si>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</si>
  <si>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</si>
  <si>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</si>
  <si>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</si>
  <si>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</si>
  <si>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</si>
  <si>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</si>
  <si>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</si>
  <si>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</si>
  <si>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</si>
  <si>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</si>
  <si>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</si>
  <si>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</si>
  <si>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</si>
  <si>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</si>
  <si>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</si>
  <si>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</si>
  <si>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</si>
  <si>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</si>
  <si>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</si>
  <si>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</si>
  <si>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</si>
  <si>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</si>
  <si>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</si>
  <si>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</si>
  <si>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</si>
  <si>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</si>
  <si>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</si>
  <si>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</si>
  <si>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</si>
  <si>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</si>
  <si>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</si>
  <si>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</si>
  <si>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</si>
  <si>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</si>
  <si>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</si>
  <si>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</si>
  <si>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</si>
  <si>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</si>
  <si>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</si>
  <si>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</si>
  <si>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</si>
  <si>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</si>
  <si>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</si>
  <si>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</si>
  <si>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</si>
  <si>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</si>
  <si>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</si>
  <si>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</si>
  <si>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</si>
  <si>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</si>
  <si>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</si>
  <si>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</si>
  <si>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</si>
  <si>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</si>
  <si>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</si>
  <si>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</si>
  <si>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</si>
  <si>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</si>
  <si>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</si>
  <si>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</si>
  <si>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</si>
  <si>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</si>
  <si>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</si>
  <si>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</si>
  <si>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</si>
  <si>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</si>
  <si>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</si>
  <si>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</si>
  <si>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</si>
  <si>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</si>
  <si>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</si>
  <si>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</si>
  <si>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</si>
  <si>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</si>
  <si>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</si>
  <si>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</si>
  <si>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</si>
  <si>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</si>
  <si>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</si>
  <si>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</si>
  <si>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</si>
  <si>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</si>
  <si>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</si>
  <si>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</si>
  <si>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</si>
  <si>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</si>
  <si>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</si>
  <si>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</si>
  <si>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</si>
  <si>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</si>
  <si>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</si>
  <si>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</si>
  <si>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</si>
  <si>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</si>
  <si>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</si>
  <si>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</si>
  <si>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</si>
  <si>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</si>
  <si>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</si>
  <si>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</si>
  <si>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</si>
  <si>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</si>
  <si>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</si>
  <si>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</si>
  <si>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</si>
  <si>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</si>
  <si>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</si>
  <si>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</si>
  <si>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</si>
  <si>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</si>
  <si>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</si>
  <si>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</si>
  <si>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</si>
  <si>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</si>
  <si>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</si>
  <si>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</si>
  <si>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</si>
  <si>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</si>
  <si>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</si>
  <si>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</si>
  <si>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</si>
  <si>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</si>
  <si>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</si>
  <si>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</si>
  <si>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</si>
  <si>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</si>
  <si>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</si>
  <si>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</si>
  <si>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</si>
  <si>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</si>
  <si>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</si>
  <si>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</si>
  <si>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</si>
  <si>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</si>
  <si>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</si>
  <si>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</si>
  <si>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</si>
  <si>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</si>
  <si>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</si>
  <si>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</si>
  <si>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</si>
  <si>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</si>
  <si>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</si>
  <si>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</si>
  <si>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</si>
  <si>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</si>
  <si>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</si>
  <si>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</si>
  <si>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</si>
  <si>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</si>
  <si>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</si>
  <si>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</si>
  <si>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</si>
  <si>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</si>
  <si>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</si>
  <si>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</si>
  <si>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</si>
  <si>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</si>
  <si>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</si>
  <si>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</si>
  <si>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</si>
  <si>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</si>
  <si>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</si>
  <si>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</si>
  <si>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</si>
  <si>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</si>
  <si>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</si>
  <si>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</si>
  <si>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</si>
  <si>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</si>
  <si>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</si>
  <si>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</si>
  <si>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</si>
  <si>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</si>
  <si>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</si>
  <si>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</si>
  <si>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</si>
  <si>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</si>
  <si>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</si>
  <si>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</si>
  <si>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</si>
  <si>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</si>
  <si>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</si>
  <si>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</si>
  <si>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</si>
  <si>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</si>
  <si>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</si>
  <si>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</si>
  <si>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</si>
  <si>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</si>
  <si>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</si>
  <si>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</si>
  <si>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</si>
  <si>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</si>
  <si>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</si>
  <si>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</si>
  <si>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</si>
  <si>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</si>
  <si>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</si>
  <si>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</si>
  <si>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</si>
  <si>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</si>
  <si>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</si>
  <si>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</si>
  <si>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</si>
  <si>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</si>
  <si>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</si>
  <si>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</si>
  <si>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</si>
  <si>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</si>
  <si>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</si>
  <si>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</si>
  <si>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</si>
  <si>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</si>
  <si>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</si>
  <si>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</si>
  <si>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</si>
  <si>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</si>
  <si>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</si>
  <si>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</si>
  <si>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</si>
  <si>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</si>
  <si>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</si>
  <si>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</si>
  <si>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</si>
  <si>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</si>
  <si>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</si>
  <si>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</si>
  <si>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</si>
  <si>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</si>
  <si>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</si>
  <si>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</si>
  <si>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</si>
  <si>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</si>
  <si>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</si>
  <si>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</si>
  <si>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</si>
  <si>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</si>
  <si>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</si>
  <si>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</si>
  <si>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</si>
  <si>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</si>
  <si>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</si>
  <si>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</si>
  <si>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</si>
  <si>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</si>
  <si>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</si>
  <si>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</si>
  <si>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</si>
  <si>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</si>
  <si>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</si>
  <si>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</si>
  <si>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</si>
  <si>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</si>
  <si>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</si>
  <si>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</si>
  <si>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</si>
  <si>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</si>
  <si>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</si>
  <si>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</si>
  <si>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</si>
  <si>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</si>
  <si>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</si>
  <si>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</si>
  <si>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</si>
  <si>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</si>
  <si>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</si>
  <si>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</si>
  <si>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</si>
  <si>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</si>
  <si>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</si>
  <si>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</si>
  <si>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</si>
  <si>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</si>
  <si>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</si>
  <si>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</si>
  <si>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</si>
  <si>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</si>
  <si>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</si>
  <si>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</si>
  <si>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</si>
  <si>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</si>
  <si>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</si>
  <si>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</si>
  <si>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</si>
  <si>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</si>
  <si>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</si>
  <si>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</si>
  <si>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</si>
  <si>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</si>
  <si>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</si>
  <si>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</si>
  <si>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</si>
  <si>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</si>
  <si>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</si>
  <si>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</si>
  <si>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</si>
  <si>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</si>
  <si>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</si>
  <si>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</si>
  <si>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</si>
  <si>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</si>
  <si>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</si>
  <si>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</si>
  <si>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</si>
  <si>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</si>
  <si>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</si>
  <si>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</si>
  <si>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</si>
  <si>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</si>
  <si>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</si>
  <si>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</si>
  <si>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</si>
  <si>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</si>
  <si>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</si>
  <si>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</si>
  <si>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</si>
  <si>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</si>
  <si>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</si>
  <si>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</si>
  <si>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</si>
  <si>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</si>
  <si>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</si>
  <si>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</si>
  <si>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</si>
  <si>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</si>
  <si>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</si>
  <si>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</si>
  <si>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</si>
  <si>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</si>
  <si>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</si>
  <si>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</si>
  <si>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</si>
  <si>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</si>
  <si>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</si>
  <si>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</si>
  <si>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</si>
  <si>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</si>
  <si>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</si>
  <si>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</si>
  <si>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</si>
  <si>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</si>
  <si>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</si>
  <si>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</si>
  <si>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</si>
  <si>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</si>
  <si>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</si>
  <si>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</si>
  <si>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</si>
  <si>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</si>
  <si>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</si>
  <si>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</si>
  <si>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</si>
  <si>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</si>
  <si>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</si>
  <si>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</si>
  <si>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</si>
  <si>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</si>
  <si>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</si>
  <si>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</si>
  <si>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</si>
  <si>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</si>
  <si>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</si>
  <si>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</si>
  <si>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</si>
  <si>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</si>
  <si>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</si>
  <si>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</si>
  <si>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</si>
  <si>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</si>
  <si>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</si>
  <si>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</si>
  <si>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</si>
  <si>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</si>
  <si>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</si>
  <si>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</si>
  <si>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</si>
  <si>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</si>
  <si>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</si>
  <si>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</si>
  <si>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</si>
  <si>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</si>
  <si>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</si>
  <si>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</si>
  <si>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</si>
  <si>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</si>
  <si>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</si>
  <si>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</si>
  <si>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</si>
  <si>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</si>
  <si>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</si>
  <si>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</si>
  <si>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</si>
  <si>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</si>
  <si>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</si>
  <si>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</si>
  <si>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</si>
  <si>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</si>
  <si>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</si>
  <si>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</si>
  <si>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</si>
  <si>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</si>
  <si>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</si>
  <si>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</si>
  <si>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</si>
  <si>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</si>
  <si>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</si>
  <si>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</si>
  <si>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</si>
  <si>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</si>
  <si>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</si>
  <si>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</si>
  <si>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</si>
  <si>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</si>
  <si>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</si>
  <si>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</si>
  <si>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</si>
  <si>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</si>
  <si>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</si>
  <si>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</si>
  <si>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</si>
  <si>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</si>
  <si>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</si>
  <si>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</si>
  <si>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</si>
  <si>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</si>
  <si>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</si>
  <si>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</si>
  <si>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</si>
  <si>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</si>
  <si>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</si>
  <si>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</si>
  <si>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</si>
  <si>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</si>
  <si>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</si>
  <si>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</si>
  <si>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</si>
  <si>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</si>
  <si>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</si>
  <si>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</si>
  <si>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</si>
  <si>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</si>
  <si>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</si>
  <si>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</si>
  <si>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</si>
  <si>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</si>
  <si>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</si>
  <si>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</si>
  <si>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</si>
  <si>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</si>
  <si>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</si>
  <si>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</si>
  <si>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</si>
  <si>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</si>
  <si>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</si>
  <si>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</si>
  <si>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</si>
  <si>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</si>
  <si>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</si>
  <si>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</si>
  <si>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</si>
  <si>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</si>
  <si>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</si>
  <si>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</si>
  <si>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</si>
  <si>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</si>
  <si>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</si>
  <si>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</si>
  <si>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</si>
  <si>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</si>
  <si>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</si>
  <si>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</si>
  <si>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</si>
  <si>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</si>
  <si>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</si>
  <si>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</si>
  <si>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</si>
  <si>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</si>
  <si>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</si>
  <si>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</si>
  <si>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</si>
  <si>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</si>
  <si>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</si>
  <si>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</si>
  <si>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</si>
  <si>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</si>
  <si>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</si>
  <si>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</si>
  <si>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</si>
  <si>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</si>
  <si>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</si>
  <si>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</si>
  <si>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</si>
  <si>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</si>
  <si>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</si>
  <si>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</si>
  <si>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</si>
  <si>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</si>
  <si>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</si>
  <si>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</si>
  <si>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</si>
  <si>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</si>
  <si>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</si>
  <si>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</si>
  <si>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</si>
  <si>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</si>
  <si>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</si>
  <si>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</si>
  <si>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</si>
  <si>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</si>
  <si>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</si>
  <si>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</si>
  <si>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</si>
  <si>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</si>
  <si>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</si>
  <si>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</si>
  <si>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</si>
  <si>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</si>
  <si>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</si>
  <si>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</si>
  <si>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</si>
  <si>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</si>
  <si>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</si>
  <si>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</si>
  <si>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</si>
  <si>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</si>
  <si>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</si>
  <si>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</si>
  <si>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</si>
  <si>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</si>
  <si>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</si>
  <si>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</si>
  <si>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</si>
  <si>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</si>
  <si>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</si>
  <si>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</si>
  <si>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</si>
  <si>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</si>
  <si>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</si>
  <si>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</si>
  <si>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</si>
  <si>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</si>
  <si>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</si>
  <si>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</si>
  <si>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</si>
  <si>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</si>
  <si>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</si>
  <si>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</si>
  <si>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</si>
  <si>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</si>
  <si>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</si>
  <si>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</si>
  <si>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</si>
  <si>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</si>
  <si>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</si>
  <si>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</si>
  <si>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</si>
  <si>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</si>
  <si>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</si>
  <si>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</si>
  <si>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</si>
  <si>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</si>
  <si>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</si>
  <si>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</si>
  <si>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</si>
  <si>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</si>
  <si>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</si>
  <si>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</si>
  <si>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</si>
  <si>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</si>
  <si>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</si>
  <si>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</si>
  <si>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</si>
  <si>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</si>
  <si>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</si>
  <si>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</si>
  <si>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</si>
  <si>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</si>
  <si>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</si>
  <si>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</si>
  <si>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</si>
  <si>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</si>
  <si>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</si>
  <si>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</si>
  <si>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</si>
  <si>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</si>
  <si>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</si>
  <si>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</si>
  <si>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</si>
  <si>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</si>
  <si>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</si>
  <si>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</si>
  <si>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</si>
  <si>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</si>
  <si>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</si>
  <si>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</si>
  <si>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</si>
  <si>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</si>
  <si>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</si>
  <si>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</si>
  <si>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</si>
  <si>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</si>
  <si>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</si>
  <si>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</si>
  <si>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</si>
  <si>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</si>
  <si>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</si>
  <si>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</si>
  <si>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</si>
  <si>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</si>
  <si>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</si>
  <si>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</si>
  <si>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</si>
  <si>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</si>
  <si>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</si>
  <si>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</si>
  <si>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</si>
  <si>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</si>
  <si>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</si>
  <si>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</si>
  <si>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</si>
  <si>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</si>
  <si>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</si>
  <si>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</si>
  <si>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</si>
  <si>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</si>
  <si>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</si>
  <si>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</si>
  <si>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</si>
  <si>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</si>
  <si>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</si>
  <si>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</si>
  <si>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</si>
  <si>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</si>
  <si>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</si>
  <si>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</si>
  <si>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</si>
  <si>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</si>
  <si>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</si>
  <si>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</si>
  <si>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</si>
  <si>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</si>
  <si>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</si>
  <si>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</si>
  <si>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</si>
  <si>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</si>
  <si>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</si>
  <si>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</si>
  <si>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</si>
  <si>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</si>
  <si>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</si>
  <si>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</si>
  <si>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</si>
  <si>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</si>
  <si>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</si>
  <si>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</si>
  <si>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</si>
  <si>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</si>
  <si>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</si>
  <si>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</si>
  <si>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</si>
  <si>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</si>
  <si>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</si>
  <si>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</si>
  <si>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</si>
  <si>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</si>
  <si>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</si>
  <si>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</si>
  <si>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</si>
  <si>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</si>
  <si>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</si>
  <si>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</si>
  <si>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</si>
  <si>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</si>
  <si>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</si>
  <si>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</si>
  <si>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</si>
  <si>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</si>
  <si>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</si>
  <si>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</si>
  <si>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</si>
  <si>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</si>
  <si>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</si>
  <si>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</si>
  <si>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</si>
  <si>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</si>
  <si>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</si>
  <si>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</si>
  <si>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</si>
  <si>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</si>
  <si>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</si>
  <si>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</si>
  <si>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</si>
  <si>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</si>
  <si>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</si>
  <si>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</si>
  <si>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</si>
  <si>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</si>
  <si>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</si>
  <si>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</si>
  <si>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</si>
  <si>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</si>
  <si>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</si>
  <si>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</si>
  <si>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</si>
  <si>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</si>
  <si>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</si>
  <si>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</si>
  <si>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</si>
  <si>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</si>
  <si>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</si>
  <si>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</si>
  <si>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</si>
  <si>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</si>
  <si>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</si>
  <si>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</si>
  <si>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</si>
  <si>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</si>
  <si>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</si>
  <si>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</si>
  <si>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</si>
  <si>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</si>
  <si>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</si>
  <si>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</si>
  <si>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</si>
  <si>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</si>
  <si>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</si>
  <si>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</si>
  <si>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</si>
  <si>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</si>
  <si>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</si>
  <si>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</si>
  <si>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</si>
  <si>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</si>
  <si>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</si>
  <si>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</si>
  <si>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</si>
  <si>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</si>
  <si>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</si>
  <si>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</si>
  <si>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</si>
  <si>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</si>
  <si>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</si>
  <si>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</si>
  <si>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</si>
  <si>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</si>
  <si>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</si>
  <si>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</si>
  <si>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</si>
  <si>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</si>
  <si>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</si>
  <si>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</si>
  <si>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</si>
  <si>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</si>
  <si>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</si>
  <si>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</si>
  <si>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</si>
  <si>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</si>
  <si>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</si>
  <si>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</si>
  <si>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</si>
  <si>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</si>
  <si>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</si>
  <si>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</si>
  <si>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</si>
  <si>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</si>
  <si>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</si>
  <si>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</si>
  <si>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</si>
  <si>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</si>
  <si>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</si>
  <si>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</si>
  <si>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</si>
  <si>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</si>
  <si>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</si>
  <si>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</si>
  <si>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</si>
  <si>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</si>
  <si>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</si>
  <si>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</si>
  <si>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</si>
  <si>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</si>
  <si>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</si>
  <si>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</si>
  <si>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</si>
  <si>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</si>
  <si>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</si>
  <si>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</si>
  <si>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</si>
  <si>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</si>
  <si>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</si>
  <si>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</si>
  <si>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</si>
  <si>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</si>
  <si>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</si>
  <si>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</si>
  <si>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</si>
  <si>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</si>
  <si>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</si>
  <si>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</si>
  <si>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</si>
  <si>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</si>
  <si>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</si>
  <si>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</si>
  <si>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</si>
  <si>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</si>
  <si>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</si>
  <si>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</si>
  <si>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</si>
  <si>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</si>
  <si>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</si>
  <si>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</si>
  <si>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</si>
  <si>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</si>
  <si>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</si>
  <si>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</si>
  <si>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</si>
  <si>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</si>
  <si>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</si>
  <si>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</si>
  <si>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</si>
  <si>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</si>
  <si>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</si>
  <si>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</si>
  <si>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</si>
  <si>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</si>
  <si>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</si>
  <si>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</si>
  <si>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</si>
  <si>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</si>
  <si>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</si>
  <si>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</si>
  <si>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</si>
  <si>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</si>
  <si>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</si>
  <si>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</si>
  <si>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</si>
  <si>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</si>
  <si>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</si>
  <si>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</si>
  <si>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</si>
  <si>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</si>
  <si>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</si>
  <si>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</si>
  <si>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</si>
  <si>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</si>
  <si>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</si>
  <si>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</si>
  <si>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</si>
  <si>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</si>
  <si>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</si>
  <si>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</si>
  <si>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</si>
  <si>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</si>
  <si>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</si>
  <si>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</si>
  <si>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</si>
  <si>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</si>
  <si>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</si>
  <si>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</si>
  <si>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</si>
  <si>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</si>
  <si>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</si>
  <si>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</si>
  <si>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</si>
  <si>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</si>
  <si>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</si>
  <si>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</si>
  <si>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</si>
  <si>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</si>
  <si>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</si>
  <si>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</si>
  <si>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</si>
  <si>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</si>
  <si>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</si>
  <si>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</si>
  <si>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</si>
  <si>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</si>
  <si>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</si>
  <si>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</si>
  <si>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</si>
  <si>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</si>
  <si>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</si>
  <si>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</si>
  <si>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</si>
  <si>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</si>
  <si>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</si>
  <si>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</si>
  <si>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</si>
  <si>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</si>
  <si>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</si>
  <si>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</si>
  <si>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</si>
  <si>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</si>
  <si>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</si>
  <si>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</si>
  <si>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</si>
  <si>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</si>
  <si>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</si>
  <si>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</si>
  <si>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</si>
  <si>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</si>
  <si>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</si>
  <si>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</si>
  <si>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</si>
  <si>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</si>
  <si>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</si>
  <si>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</si>
  <si>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</si>
  <si>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</si>
  <si>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</si>
  <si>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</si>
  <si>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</si>
  <si>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</si>
  <si>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</si>
  <si>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</si>
  <si>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</si>
  <si>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</si>
  <si>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</si>
  <si>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</si>
  <si>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</si>
  <si>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</si>
  <si>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</si>
  <si>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</si>
  <si>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</si>
  <si>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</si>
  <si>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</si>
  <si>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</si>
  <si>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</si>
  <si>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</si>
  <si>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</si>
  <si>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</si>
  <si>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</si>
  <si>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</si>
  <si>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</si>
  <si>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</si>
  <si>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</si>
  <si>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</si>
  <si>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</si>
  <si>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</si>
  <si>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</si>
  <si>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</si>
  <si>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</si>
  <si>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</si>
  <si>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</si>
  <si>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</si>
  <si>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</si>
  <si>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</si>
  <si>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</si>
  <si>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</si>
  <si>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</si>
  <si>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</si>
  <si>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</si>
  <si>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</si>
  <si>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</si>
  <si>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</si>
  <si>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</si>
  <si>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</si>
  <si>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</si>
  <si>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</si>
  <si>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</si>
  <si>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</si>
  <si>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</si>
  <si>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</si>
  <si>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</si>
  <si>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</si>
  <si>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</si>
  <si>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</si>
  <si>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</si>
  <si>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</si>
  <si>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</si>
  <si>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</si>
  <si>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</si>
  <si>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</si>
  <si>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</si>
  <si>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</si>
  <si>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</si>
  <si>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</si>
  <si>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</si>
  <si>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</si>
  <si>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</si>
  <si>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</si>
  <si>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</si>
  <si>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</si>
  <si>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</si>
  <si>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</si>
  <si>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</si>
  <si>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</si>
  <si>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</si>
  <si>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</si>
  <si>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</si>
  <si>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</si>
  <si>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</si>
  <si>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</si>
  <si>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</si>
  <si>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</si>
  <si>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</si>
  <si>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</si>
  <si>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</si>
  <si>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</si>
  <si>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</si>
  <si>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</si>
  <si>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</si>
  <si>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</si>
  <si>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</si>
  <si>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</si>
  <si>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</si>
  <si>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</si>
  <si>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</si>
  <si>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</si>
  <si>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</si>
  <si>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</si>
  <si>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</si>
  <si>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</si>
  <si>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</si>
  <si>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</si>
  <si>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</si>
  <si>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</si>
  <si>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</si>
  <si>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</si>
  <si>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</si>
  <si>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</si>
  <si>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</si>
  <si>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</si>
  <si>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</si>
  <si>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</si>
  <si>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</si>
  <si>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</si>
  <si>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</si>
  <si>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</si>
  <si>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</si>
  <si>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</si>
  <si>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</si>
  <si>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</si>
  <si>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</si>
  <si>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</si>
  <si>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</si>
  <si>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</si>
  <si>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</si>
  <si>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</si>
  <si>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</si>
  <si>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</si>
  <si>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</si>
  <si>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</si>
  <si>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</si>
  <si>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</si>
  <si>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</si>
  <si>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</si>
  <si>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</si>
  <si>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</si>
  <si>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</si>
  <si>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</si>
  <si>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</si>
  <si>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</si>
  <si>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</si>
  <si>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</si>
  <si>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</si>
  <si>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</si>
  <si>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</si>
  <si>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</si>
  <si>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</si>
  <si>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</si>
  <si>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</si>
  <si>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</si>
  <si>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</si>
  <si>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</si>
  <si>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</si>
  <si>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</si>
  <si>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</si>
  <si>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</si>
  <si>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</si>
  <si>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</si>
  <si>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</si>
  <si>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</si>
  <si>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</si>
  <si>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</si>
  <si>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</si>
  <si>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</si>
  <si>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</si>
  <si>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</si>
  <si>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</si>
  <si>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</si>
  <si>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</si>
  <si>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</si>
  <si>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</si>
  <si>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</si>
  <si>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</si>
  <si>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</si>
  <si>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</si>
  <si>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</si>
  <si>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</si>
  <si>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</si>
  <si>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</si>
  <si>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</si>
  <si>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</si>
  <si>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</si>
  <si>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</si>
  <si>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</si>
  <si>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</si>
  <si>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</si>
  <si>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</si>
  <si>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</si>
  <si>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</si>
  <si>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</si>
  <si>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</si>
  <si>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</si>
  <si>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</si>
  <si>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</si>
  <si>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</si>
  <si>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</si>
  <si>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</si>
  <si>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</si>
  <si>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</si>
  <si>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</si>
  <si>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</si>
  <si>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</si>
  <si>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</si>
  <si>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</si>
  <si>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</si>
  <si>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</si>
  <si>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</si>
  <si>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</si>
  <si>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</si>
  <si>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</si>
  <si>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</si>
  <si>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</si>
  <si>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</si>
  <si>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</si>
  <si>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</si>
  <si>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</si>
  <si>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</si>
  <si>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</si>
  <si>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</si>
  <si>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</si>
  <si>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</si>
  <si>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</si>
  <si>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</si>
  <si>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</si>
  <si>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</si>
  <si>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</si>
  <si>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</si>
  <si>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</si>
  <si>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</si>
  <si>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</si>
  <si>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</si>
  <si>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</si>
  <si>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</si>
  <si>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</si>
  <si>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</si>
  <si>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</si>
  <si>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</si>
  <si>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</si>
  <si>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</si>
  <si>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</si>
  <si>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</si>
  <si>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</si>
  <si>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</si>
  <si>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</si>
  <si>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</si>
  <si>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</si>
  <si>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</si>
  <si>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</si>
  <si>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</si>
  <si>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</si>
  <si>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</si>
  <si>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</si>
  <si>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</si>
  <si>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</si>
  <si>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</si>
  <si>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</si>
  <si>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</si>
  <si>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</si>
  <si>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</si>
  <si>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</si>
  <si>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</si>
  <si>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</si>
  <si>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</si>
  <si>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</si>
  <si>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</si>
  <si>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</si>
  <si>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</si>
  <si>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</si>
  <si>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</si>
  <si>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</si>
  <si>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</si>
  <si>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</si>
  <si>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</si>
  <si>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</si>
  <si>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</si>
  <si>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</si>
  <si>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</si>
  <si>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</si>
  <si>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</si>
  <si>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</si>
  <si>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</si>
  <si>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</si>
  <si>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</si>
  <si>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</si>
  <si>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</si>
  <si>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</si>
  <si>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</si>
  <si>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</si>
  <si>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</si>
  <si>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</si>
  <si>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</si>
  <si>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</si>
  <si>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</si>
  <si>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</si>
  <si>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</si>
  <si>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</si>
  <si>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</si>
  <si>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</si>
  <si>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</si>
  <si>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</si>
  <si>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</si>
  <si>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</si>
  <si>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</si>
  <si>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</si>
  <si>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</si>
  <si>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</si>
  <si>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</si>
  <si>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</si>
  <si>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</si>
  <si>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</si>
  <si>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</si>
  <si>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</si>
  <si>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</si>
  <si>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</si>
  <si>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</si>
  <si>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</si>
  <si>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</si>
  <si>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</si>
  <si>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</si>
  <si>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</si>
  <si>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</si>
  <si>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</si>
  <si>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</si>
  <si>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</si>
  <si>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</si>
  <si>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</si>
  <si>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</si>
  <si>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</si>
  <si>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</si>
  <si>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</si>
  <si>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</si>
  <si>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</si>
  <si>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</si>
  <si>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</si>
  <si>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</si>
  <si>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</si>
  <si>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</si>
  <si>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</si>
  <si>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</si>
  <si>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</si>
  <si>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</si>
  <si>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</si>
  <si>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</si>
  <si>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</si>
  <si>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</si>
  <si>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</si>
  <si>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</si>
  <si>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</si>
  <si>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</si>
  <si>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</si>
  <si>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</si>
  <si>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</si>
  <si>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</si>
  <si>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</si>
  <si>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</si>
  <si>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</si>
  <si>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</si>
  <si>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</si>
  <si>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</si>
  <si>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</si>
  <si>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</si>
  <si>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</si>
  <si>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</si>
  <si>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</si>
  <si>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</si>
  <si>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</si>
  <si>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</si>
  <si>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</si>
  <si>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</si>
  <si>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</si>
  <si>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</si>
  <si>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</si>
  <si>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</si>
  <si>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</si>
  <si>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</si>
  <si>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</si>
  <si>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</si>
  <si>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</si>
  <si>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</si>
  <si>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</si>
  <si>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</si>
  <si>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</si>
  <si>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</si>
  <si>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</si>
  <si>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</si>
  <si>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</si>
  <si>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</si>
  <si>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</si>
  <si>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</si>
  <si>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</si>
  <si>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</si>
  <si>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</si>
  <si>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</si>
  <si>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</si>
  <si>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</si>
  <si>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</si>
  <si>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</si>
  <si>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</si>
  <si>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</si>
  <si>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</si>
  <si>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</si>
  <si>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</si>
  <si>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</si>
  <si>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</si>
  <si>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</si>
  <si>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</si>
  <si>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</si>
  <si>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</si>
  <si>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</si>
  <si>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</si>
  <si>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</si>
  <si>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</si>
  <si>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</si>
  <si>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</si>
  <si>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</si>
  <si>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</si>
  <si>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</si>
  <si>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</si>
  <si>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</si>
  <si>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</si>
  <si>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</si>
  <si>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</si>
  <si>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</si>
  <si>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</si>
  <si>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</si>
  <si>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</si>
  <si>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</si>
  <si>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</si>
  <si>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</si>
  <si>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</si>
  <si>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</si>
  <si>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</si>
  <si>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</si>
  <si>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</si>
  <si>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</si>
  <si>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</si>
  <si>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</si>
  <si>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</si>
  <si>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</si>
  <si>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</si>
  <si>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</si>
  <si>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</si>
  <si>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</si>
  <si>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</si>
  <si>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</si>
  <si>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</si>
  <si>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</si>
  <si>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</si>
  <si>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</si>
  <si>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</si>
  <si>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</si>
  <si>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</si>
  <si>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</si>
  <si>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</si>
  <si>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</si>
  <si>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</si>
  <si>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</si>
  <si>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</si>
  <si>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</si>
  <si>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</si>
  <si>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</si>
  <si>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</si>
  <si>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</si>
  <si>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</si>
  <si>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</si>
  <si>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</si>
  <si>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</si>
  <si>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</si>
  <si>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</si>
  <si>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</si>
  <si>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</si>
  <si>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</si>
  <si>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</si>
  <si>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</si>
  <si>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</si>
  <si>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</si>
  <si>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</si>
  <si>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</si>
  <si>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</si>
  <si>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</si>
  <si>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</si>
  <si>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</si>
  <si>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</si>
  <si>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</si>
  <si>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</si>
  <si>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</si>
  <si>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</si>
  <si>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</si>
  <si>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</si>
  <si>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</si>
  <si>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</si>
  <si>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</si>
  <si>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</si>
  <si>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</si>
  <si>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</si>
  <si>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</si>
  <si>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</si>
  <si>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</si>
  <si>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</si>
  <si>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</si>
  <si>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</si>
  <si>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</si>
  <si>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</si>
  <si>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</si>
  <si>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</si>
  <si>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</si>
  <si>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</si>
  <si>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</si>
  <si>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</si>
  <si>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</si>
  <si>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</si>
  <si>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</si>
  <si>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</si>
  <si>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</si>
  <si>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</si>
  <si>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</si>
  <si>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</si>
  <si>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</si>
  <si>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</si>
  <si>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</si>
  <si>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</si>
  <si>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</si>
  <si>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</si>
  <si>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</si>
  <si>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</si>
  <si>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</si>
  <si>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</si>
  <si>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</si>
  <si>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</si>
  <si>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</si>
  <si>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</si>
  <si>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</si>
  <si>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</si>
  <si>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</si>
  <si>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</si>
  <si>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</si>
  <si>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</si>
  <si>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</si>
  <si>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</si>
  <si>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</si>
  <si>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</si>
  <si>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</si>
  <si>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</si>
  <si>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</si>
  <si>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</si>
  <si>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</si>
  <si>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</si>
  <si>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</si>
  <si>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</si>
  <si>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</si>
  <si>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</si>
  <si>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</si>
  <si>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</si>
  <si>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</si>
  <si>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</si>
  <si>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</si>
  <si>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</si>
  <si>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</si>
  <si>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</si>
  <si>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</si>
  <si>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</si>
  <si>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</si>
  <si>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</si>
  <si>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</si>
  <si>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</si>
  <si>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</si>
  <si>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</si>
  <si>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</si>
  <si>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</si>
  <si>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</si>
  <si>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</si>
  <si>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</si>
  <si>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</si>
  <si>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</si>
  <si>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</si>
  <si>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</si>
  <si>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</si>
  <si>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</si>
  <si>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</si>
  <si>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</si>
  <si>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</si>
  <si>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</si>
  <si>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</si>
  <si>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</si>
  <si>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</si>
  <si>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</si>
  <si>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</si>
  <si>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</si>
  <si>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</si>
  <si>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</si>
  <si>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</si>
  <si>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</si>
  <si>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</si>
  <si>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</si>
  <si>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</si>
  <si>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</si>
  <si>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</si>
  <si>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</si>
  <si>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</si>
  <si>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</si>
  <si>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</si>
  <si>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</si>
  <si>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</si>
  <si>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</si>
  <si>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</si>
  <si>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</si>
  <si>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</si>
  <si>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</si>
  <si>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</si>
  <si>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</si>
  <si>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</si>
  <si>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</si>
  <si>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</si>
  <si>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</si>
  <si>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</si>
  <si>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</si>
  <si>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</si>
  <si>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</si>
  <si>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</si>
  <si>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</si>
  <si>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</si>
  <si>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</si>
  <si>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</si>
  <si>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</si>
  <si>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</si>
  <si>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</si>
  <si>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</si>
  <si>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</si>
  <si>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</si>
  <si>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</si>
  <si>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</si>
  <si>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</si>
  <si>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</si>
  <si>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</si>
  <si>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</si>
  <si>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</si>
  <si>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</si>
  <si>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</si>
  <si>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</si>
  <si>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</si>
  <si>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</si>
  <si>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</si>
  <si>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</si>
  <si>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</si>
  <si>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</si>
  <si>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</si>
  <si>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</si>
  <si>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</si>
  <si>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</si>
  <si>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</si>
  <si>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</si>
  <si>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</si>
  <si>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</si>
  <si>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</si>
  <si>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</si>
  <si>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</si>
  <si>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</si>
  <si>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</si>
  <si>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</si>
  <si>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</si>
  <si>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</si>
  <si>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</si>
  <si>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</si>
  <si>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</si>
  <si>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</si>
  <si>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</si>
  <si>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</si>
  <si>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</si>
  <si>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</si>
  <si>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</si>
  <si>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</si>
  <si>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</si>
  <si>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</si>
  <si>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</si>
  <si>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</si>
  <si>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</si>
  <si>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</si>
  <si>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</si>
  <si>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</si>
  <si>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</si>
  <si>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</si>
  <si>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</si>
  <si>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</si>
  <si>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</si>
  <si>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</si>
  <si>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</si>
  <si>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</si>
  <si>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</si>
  <si>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</si>
  <si>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</si>
  <si>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</si>
  <si>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</si>
  <si>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</si>
  <si>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</si>
  <si>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</si>
  <si>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</si>
  <si>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</si>
  <si>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</si>
  <si>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</si>
  <si>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</si>
  <si>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</si>
  <si>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</si>
  <si>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</si>
  <si>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</si>
  <si>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</si>
  <si>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</si>
  <si>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</si>
  <si>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</si>
  <si>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</si>
  <si>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</si>
  <si>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</si>
  <si>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</si>
  <si>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</si>
  <si>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</si>
  <si>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</si>
  <si>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</si>
  <si>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</si>
  <si>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</si>
  <si>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</si>
  <si>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</si>
  <si>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</si>
  <si>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</si>
  <si>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</si>
  <si>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</si>
  <si>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</si>
  <si>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</si>
  <si>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</si>
  <si>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</si>
  <si>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</si>
  <si>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</si>
  <si>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</si>
  <si>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</si>
  <si>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</si>
  <si>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</si>
  <si>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</si>
  <si>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</si>
  <si>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</si>
  <si>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</si>
  <si>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</si>
  <si>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</si>
  <si>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</si>
  <si>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</si>
  <si>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</si>
  <si>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</si>
  <si>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</si>
  <si>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</si>
  <si>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</si>
  <si>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</si>
  <si>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</si>
  <si>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</si>
  <si>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</si>
  <si>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</si>
  <si>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</si>
  <si>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</si>
  <si>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</si>
  <si>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</si>
  <si>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</si>
  <si>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</si>
  <si>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</si>
  <si>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</si>
  <si>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</si>
  <si>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</si>
  <si>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</si>
  <si>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</si>
  <si>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</si>
  <si>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</si>
  <si>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</si>
  <si>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</si>
  <si>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</si>
  <si>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</si>
  <si>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</si>
  <si>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</si>
  <si>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</si>
  <si>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</si>
  <si>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</si>
  <si>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</si>
  <si>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</si>
  <si>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</si>
  <si>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</si>
  <si>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</si>
  <si>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</si>
  <si>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</si>
  <si>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</si>
  <si>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</si>
  <si>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</si>
  <si>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</si>
  <si>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</si>
  <si>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</si>
  <si>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</si>
  <si>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</si>
  <si>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</si>
  <si>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</si>
  <si>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</si>
  <si>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</si>
  <si>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</si>
  <si>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</si>
  <si>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</si>
  <si>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</si>
  <si>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</si>
  <si>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</si>
  <si>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</si>
  <si>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</si>
  <si>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</si>
  <si>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</si>
  <si>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</si>
  <si>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</si>
  <si>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</si>
  <si>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</si>
  <si>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</si>
  <si>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</si>
  <si>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</si>
  <si>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</si>
  <si>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</si>
  <si>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</si>
  <si>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</si>
  <si>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</si>
  <si>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</si>
  <si>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</si>
  <si>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</si>
  <si>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</si>
  <si>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</si>
  <si>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</si>
  <si>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</si>
  <si>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</si>
  <si>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</si>
  <si>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</si>
  <si>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</si>
  <si>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</si>
  <si>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</si>
  <si>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</si>
  <si>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</si>
  <si>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</si>
  <si>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</si>
  <si>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</si>
  <si>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</si>
  <si>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</si>
  <si>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</si>
  <si>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</si>
  <si>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</si>
  <si>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</si>
  <si>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</si>
  <si>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</si>
  <si>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</si>
  <si>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</si>
  <si>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</si>
  <si>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</si>
  <si>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</si>
  <si>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</si>
  <si>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</si>
  <si>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</si>
  <si>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</si>
  <si>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</si>
  <si>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</si>
  <si>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</si>
  <si>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</si>
  <si>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</si>
  <si>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</si>
  <si>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</si>
  <si>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</si>
  <si>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</si>
  <si>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</si>
  <si>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</si>
  <si>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</si>
  <si>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</si>
  <si>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</si>
  <si>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</si>
  <si>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</si>
  <si>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</si>
  <si>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</si>
  <si>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</si>
  <si>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</si>
  <si>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</si>
  <si>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</si>
  <si>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</si>
  <si>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</si>
  <si>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</si>
  <si>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</si>
  <si>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</si>
  <si>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</si>
  <si>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</si>
  <si>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</si>
  <si>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</si>
  <si>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</si>
  <si>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</si>
  <si>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</si>
  <si>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</si>
  <si>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</si>
  <si>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</si>
  <si>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</si>
  <si>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</si>
  <si>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</si>
  <si>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</si>
  <si>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</si>
  <si>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</si>
  <si>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</si>
  <si>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</si>
  <si>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</si>
  <si>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</si>
  <si>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</si>
  <si>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</si>
  <si>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</si>
  <si>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</si>
  <si>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</si>
  <si>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</si>
  <si>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</si>
  <si>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</si>
  <si>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</si>
  <si>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</si>
  <si>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</si>
  <si>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</si>
  <si>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</si>
  <si>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</si>
  <si>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</si>
  <si>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</si>
  <si>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</si>
  <si>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</si>
  <si>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</si>
  <si>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</si>
  <si>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</si>
  <si>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</si>
  <si>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</si>
  <si>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</si>
  <si>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</si>
  <si>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</si>
  <si>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</si>
  <si>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</si>
  <si>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</si>
  <si>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</si>
  <si>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</si>
  <si>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</si>
  <si>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</si>
  <si>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</si>
  <si>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</si>
  <si>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</si>
  <si>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</si>
  <si>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</si>
  <si>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</si>
  <si>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</si>
  <si>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</si>
  <si>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</si>
  <si>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</si>
  <si>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</si>
  <si>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</si>
  <si>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</si>
  <si>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</si>
  <si>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</si>
  <si>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</si>
  <si>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</si>
  <si>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</si>
  <si>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</si>
  <si>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</si>
  <si>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</si>
  <si>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</si>
  <si>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</si>
  <si>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</si>
  <si>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</si>
  <si>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</si>
  <si>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</si>
  <si>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</si>
  <si>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</si>
  <si>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</si>
  <si>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</si>
  <si>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</si>
  <si>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</si>
  <si>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</si>
  <si>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</si>
  <si>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</si>
  <si>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</si>
  <si>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</si>
  <si>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</si>
  <si>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</si>
  <si>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</si>
  <si>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</si>
  <si>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</si>
  <si>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</si>
  <si>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</si>
  <si>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</si>
  <si>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</si>
  <si>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</si>
  <si>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</si>
  <si>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</si>
  <si>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</si>
  <si>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</si>
  <si>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</si>
  <si>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</si>
  <si>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</si>
  <si>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</si>
  <si>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</si>
  <si>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</si>
  <si>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</si>
  <si>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</si>
  <si>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</si>
  <si>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</si>
  <si>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</si>
  <si>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</si>
  <si>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</si>
  <si>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</si>
  <si>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</si>
  <si>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</si>
  <si>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</si>
  <si>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</si>
  <si>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</si>
  <si>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</si>
  <si>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</si>
  <si>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</si>
  <si>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</si>
  <si>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</si>
  <si>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</si>
  <si>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</si>
  <si>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</si>
  <si>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</si>
  <si>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</si>
  <si>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</si>
  <si>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</si>
  <si>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</si>
  <si>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</si>
  <si>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</si>
  <si>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</si>
  <si>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</si>
  <si>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</si>
  <si>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</si>
  <si>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</si>
  <si>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</si>
  <si>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</si>
  <si>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</si>
  <si>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</si>
  <si>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</si>
  <si>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</si>
  <si>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</si>
  <si>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</si>
  <si>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</si>
  <si>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</si>
  <si>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</si>
  <si>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</si>
  <si>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</si>
  <si>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</si>
  <si>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</si>
  <si>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</si>
  <si>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</si>
  <si>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</si>
  <si>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</si>
  <si>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</si>
  <si>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</si>
  <si>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</si>
  <si>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</si>
  <si>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</si>
  <si>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</si>
  <si>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</si>
  <si>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</si>
  <si>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</si>
  <si>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</si>
  <si>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</si>
  <si>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</si>
  <si>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</si>
  <si>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</si>
  <si>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</si>
  <si>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</si>
  <si>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</si>
  <si>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</si>
  <si>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</si>
  <si>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</si>
  <si>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</si>
  <si>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</si>
  <si>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</si>
  <si>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</si>
  <si>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</si>
  <si>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</si>
  <si>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</si>
  <si>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</si>
  <si>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</si>
  <si>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</si>
  <si>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</si>
  <si>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</si>
  <si>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</si>
  <si>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</si>
  <si>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</si>
  <si>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</si>
  <si>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</si>
  <si>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</si>
  <si>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</si>
  <si>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</si>
  <si>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</si>
  <si>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</si>
  <si>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</si>
  <si>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</si>
  <si>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</si>
  <si>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</si>
  <si>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</si>
  <si>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</si>
  <si>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</si>
  <si>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</si>
  <si>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</si>
  <si>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</si>
  <si>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</si>
  <si>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</si>
  <si>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</si>
  <si>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</si>
  <si>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</si>
  <si>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</si>
  <si>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</si>
  <si>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</si>
  <si>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</si>
  <si>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</si>
  <si>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</si>
  <si>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</si>
  <si>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</si>
  <si>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</si>
  <si>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</si>
  <si>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</si>
  <si>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</si>
  <si>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</si>
  <si>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</si>
  <si>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</si>
  <si>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</si>
  <si>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</si>
  <si>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</si>
  <si>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</si>
  <si>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</si>
  <si>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</si>
  <si>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</si>
  <si>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</si>
  <si>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</si>
  <si>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</si>
  <si>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</si>
  <si>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</si>
  <si>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</si>
  <si>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</si>
  <si>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</si>
  <si>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</si>
  <si>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</si>
  <si>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</si>
  <si>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</si>
  <si>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</si>
  <si>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</si>
  <si>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</si>
  <si>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</si>
  <si>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</si>
  <si>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</si>
  <si>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</si>
  <si>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</si>
  <si>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</si>
  <si>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</si>
  <si>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</si>
  <si>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</si>
  <si>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</si>
  <si>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</si>
  <si>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</si>
  <si>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</si>
  <si>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</si>
  <si>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</si>
  <si>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</si>
  <si>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</si>
  <si>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</si>
  <si>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</si>
  <si>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</si>
  <si>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</si>
  <si>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</si>
  <si>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</si>
  <si>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</si>
  <si>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</si>
  <si>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</si>
  <si>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</si>
  <si>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</si>
  <si>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</si>
  <si>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</si>
  <si>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</si>
  <si>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</si>
  <si>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</si>
  <si>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</si>
  <si>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</si>
  <si>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</si>
  <si>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</si>
  <si>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</si>
  <si>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</si>
  <si>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</si>
  <si>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</si>
  <si>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</si>
  <si>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</si>
  <si>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</si>
  <si>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</si>
  <si>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</si>
  <si>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</si>
  <si>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</si>
  <si>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</si>
  <si>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</si>
  <si>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</si>
  <si>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</si>
  <si>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</si>
  <si>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</si>
  <si>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</si>
  <si>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</si>
  <si>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</si>
  <si>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</si>
  <si>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</si>
  <si>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</si>
  <si>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</si>
  <si>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</si>
  <si>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</si>
  <si>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</si>
  <si>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</si>
  <si>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</si>
  <si>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</si>
  <si>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</si>
  <si>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</si>
  <si>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</si>
  <si>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</si>
  <si>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</si>
  <si>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</si>
  <si>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</si>
  <si>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</si>
  <si>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</si>
  <si>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</si>
  <si>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</si>
  <si>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</si>
  <si>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</si>
  <si>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</si>
  <si>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</si>
  <si>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</si>
  <si>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</si>
  <si>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</si>
  <si>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</si>
  <si>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</si>
  <si>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</si>
  <si>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</si>
  <si>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</si>
  <si>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</si>
  <si>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</si>
  <si>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</si>
  <si>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</si>
  <si>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</si>
  <si>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</si>
  <si>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</si>
  <si>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</si>
  <si>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</si>
  <si>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</si>
  <si>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</si>
  <si>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</si>
  <si>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</si>
  <si>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</si>
  <si>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</si>
  <si>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</si>
  <si>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</si>
  <si>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</si>
  <si>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</si>
  <si>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</si>
  <si>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</si>
  <si>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</si>
  <si>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</si>
  <si>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</si>
  <si>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</si>
  <si>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</si>
  <si>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</si>
  <si>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</si>
  <si>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</si>
  <si>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</si>
  <si>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</si>
  <si>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</si>
  <si>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</si>
  <si>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</si>
  <si>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</si>
  <si>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</si>
  <si>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</si>
  <si>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</si>
  <si>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</si>
  <si>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</si>
  <si>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</si>
  <si>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</si>
  <si>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</si>
  <si>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</si>
  <si>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</si>
  <si>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</si>
  <si>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</si>
  <si>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</si>
  <si>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</si>
  <si>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</si>
  <si>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</si>
  <si>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</si>
  <si>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</si>
  <si>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</si>
  <si>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</si>
  <si>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</si>
  <si>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</si>
  <si>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</si>
  <si>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</si>
  <si>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</si>
  <si>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</si>
  <si>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</si>
  <si>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</si>
  <si>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</si>
  <si>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</si>
  <si>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</si>
  <si>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</si>
  <si>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</si>
  <si>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</si>
  <si>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</si>
  <si>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</si>
  <si>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</si>
  <si>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</si>
  <si>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</si>
  <si>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</si>
  <si>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</si>
  <si>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</si>
  <si>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</si>
  <si>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</si>
  <si>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</si>
  <si>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</si>
  <si>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</si>
  <si>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</si>
  <si>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</si>
  <si>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</si>
  <si>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</si>
  <si>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</si>
  <si>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</si>
  <si>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</si>
  <si>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</si>
  <si>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</si>
  <si>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</si>
  <si>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</si>
  <si>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</si>
  <si>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</si>
  <si>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</si>
  <si>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</si>
  <si>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</si>
  <si>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</si>
  <si>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</si>
  <si>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</si>
  <si>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</si>
  <si>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</si>
  <si>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</si>
  <si>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</si>
  <si>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</si>
  <si>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</si>
  <si>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</si>
  <si>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</si>
  <si>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</si>
  <si>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</si>
  <si>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</si>
  <si>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</si>
  <si>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</si>
  <si>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</si>
  <si>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</si>
  <si>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</si>
  <si>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</si>
  <si>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</si>
  <si>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</si>
  <si>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</si>
  <si>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</si>
  <si>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</si>
  <si>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</si>
  <si>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</si>
  <si>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</si>
  <si>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</si>
  <si>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</si>
  <si>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</si>
  <si>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</si>
  <si>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</si>
  <si>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</si>
  <si>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</si>
  <si>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</si>
  <si>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</si>
  <si>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</si>
  <si>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</si>
  <si>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</si>
  <si>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</si>
  <si>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</si>
  <si>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</si>
  <si>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</si>
  <si>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</si>
  <si>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</si>
  <si>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</si>
  <si>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</si>
  <si>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</si>
  <si>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</si>
  <si>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</si>
  <si>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</si>
  <si>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</si>
  <si>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</si>
  <si>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</si>
  <si>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</si>
  <si>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</si>
  <si>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</si>
  <si>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</si>
  <si>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</si>
  <si>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</si>
  <si>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</si>
  <si>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</si>
  <si>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</si>
  <si>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</si>
  <si>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</si>
  <si>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</si>
  <si>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</si>
  <si>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</si>
  <si>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</si>
  <si>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</si>
  <si>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</si>
  <si>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</si>
  <si>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</si>
  <si>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</si>
  <si>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</si>
  <si>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</si>
  <si>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</si>
  <si>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</si>
  <si>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</si>
  <si>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</si>
  <si>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</si>
  <si>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</si>
  <si>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</si>
  <si>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</si>
  <si>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</si>
  <si>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</si>
  <si>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</si>
  <si>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</si>
  <si>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</si>
  <si>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</si>
  <si>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</si>
  <si>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</si>
  <si>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</si>
  <si>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</si>
  <si>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</si>
  <si>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</si>
  <si>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</si>
  <si>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</si>
  <si>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</si>
  <si>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</si>
  <si>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</si>
  <si>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</si>
  <si>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</si>
  <si>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</si>
  <si>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</si>
  <si>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</si>
  <si>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</si>
  <si>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</si>
  <si>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</si>
  <si>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</si>
  <si>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</si>
  <si>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</si>
  <si>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</si>
  <si>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</si>
  <si>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</si>
  <si>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</si>
  <si>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</si>
  <si>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</si>
  <si>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</si>
  <si>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</si>
  <si>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</si>
  <si>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</si>
  <si>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</si>
  <si>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</si>
  <si>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</si>
  <si>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</si>
  <si>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</si>
  <si>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</si>
  <si>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</si>
  <si>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</si>
  <si>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</si>
  <si>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</si>
  <si>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</si>
  <si>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</si>
  <si>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</si>
  <si>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</si>
  <si>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</si>
  <si>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</si>
  <si>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</si>
  <si>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</si>
  <si>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</si>
  <si>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</si>
  <si>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</si>
  <si>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</si>
  <si>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</si>
  <si>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</si>
  <si>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</si>
  <si>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</si>
  <si>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</si>
  <si>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</si>
  <si>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</si>
  <si>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</si>
  <si>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</si>
  <si>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</si>
  <si>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</si>
  <si>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</si>
  <si>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</si>
  <si>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</si>
  <si>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</si>
  <si>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</si>
  <si>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</si>
  <si>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</si>
  <si>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</si>
  <si>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</si>
  <si>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</si>
  <si>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</si>
  <si>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</si>
  <si>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</si>
  <si>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</si>
  <si>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</si>
  <si>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</si>
  <si>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</si>
  <si>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</si>
  <si>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</si>
  <si>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</si>
  <si>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</si>
  <si>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</si>
  <si>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</si>
  <si>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</si>
  <si>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</si>
  <si>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</si>
  <si>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</si>
  <si>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</si>
  <si>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</si>
  <si>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</si>
  <si>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</si>
  <si>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</si>
  <si>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</si>
  <si>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</si>
  <si>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</si>
  <si>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</si>
  <si>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</si>
  <si>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</si>
  <si>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</si>
  <si>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</si>
  <si>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</si>
  <si>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</si>
  <si>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</si>
  <si>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</si>
  <si>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</si>
  <si>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</si>
  <si>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</si>
  <si>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</si>
  <si>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</si>
  <si>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</si>
  <si>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</si>
  <si>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</si>
  <si>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</si>
  <si>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</si>
  <si>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</si>
  <si>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</si>
  <si>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</si>
  <si>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</si>
  <si>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</si>
  <si>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</si>
  <si>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</si>
  <si>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</si>
  <si>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</si>
  <si>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</si>
  <si>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</si>
  <si>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</si>
  <si>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</si>
  <si>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</si>
  <si>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</si>
  <si>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</si>
  <si>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</si>
  <si>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</si>
  <si>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</si>
  <si>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</si>
  <si>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</si>
  <si>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</si>
  <si>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</si>
  <si>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</si>
  <si>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</si>
  <si>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</si>
  <si>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</si>
  <si>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</si>
  <si>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</si>
  <si>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</si>
  <si>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</si>
  <si>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</si>
  <si>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</si>
  <si>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</si>
  <si>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</si>
  <si>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</si>
  <si>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</si>
  <si>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</si>
  <si>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</si>
  <si>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</si>
  <si>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</si>
  <si>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</si>
  <si>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</si>
  <si>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</si>
  <si>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</si>
  <si>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</si>
  <si>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</si>
  <si>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</si>
  <si>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</si>
  <si>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</si>
  <si>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</si>
  <si>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</si>
  <si>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</si>
  <si>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</si>
  <si>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</si>
  <si>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</si>
  <si>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</si>
  <si>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</si>
  <si>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</si>
  <si>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</si>
  <si>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</si>
  <si>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</si>
  <si>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</si>
  <si>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</si>
  <si>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</si>
  <si>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</si>
  <si>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</si>
  <si>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</si>
  <si>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</si>
  <si>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</si>
  <si>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</si>
  <si>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</si>
  <si>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</si>
  <si>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</si>
  <si>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</si>
  <si>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</si>
  <si>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</si>
  <si>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</si>
  <si>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</si>
  <si>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</si>
  <si>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</si>
  <si>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</si>
  <si>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</si>
  <si>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</si>
  <si>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</si>
  <si>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</si>
  <si>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</si>
  <si>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</si>
  <si>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</si>
  <si>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</si>
  <si>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</si>
  <si>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</si>
  <si>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</si>
  <si>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</si>
  <si>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</si>
  <si>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</si>
  <si>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</si>
  <si>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</si>
  <si>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</si>
  <si>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</si>
  <si>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</si>
  <si>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</si>
  <si>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</si>
  <si>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</si>
  <si>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</si>
  <si>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</si>
  <si>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</si>
  <si>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</si>
  <si>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</si>
  <si>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</si>
  <si>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</si>
  <si>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</si>
  <si>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</si>
  <si>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</si>
  <si>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</si>
  <si>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</si>
  <si>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</si>
  <si>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</si>
  <si>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</si>
  <si>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</si>
  <si>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</si>
  <si>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</si>
  <si>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</si>
  <si>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</si>
  <si>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</si>
  <si>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</si>
  <si>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</si>
  <si>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</si>
  <si>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</si>
  <si>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</si>
  <si>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</si>
  <si>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</si>
  <si>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</si>
  <si>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</si>
  <si>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</si>
  <si>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</si>
  <si>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</si>
  <si>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</si>
  <si>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</si>
  <si>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</si>
  <si>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</si>
  <si>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</si>
  <si>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</si>
  <si>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</si>
  <si>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</si>
  <si>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</si>
  <si>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</si>
  <si>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</si>
  <si>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</si>
  <si>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</si>
  <si>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</si>
  <si>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</si>
  <si>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</si>
  <si>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</si>
  <si>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</si>
  <si>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</si>
  <si>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</si>
  <si>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</si>
  <si>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</si>
  <si>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</si>
  <si>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</si>
  <si>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</si>
  <si>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</si>
  <si>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</si>
  <si>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</si>
  <si>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</si>
  <si>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</si>
  <si>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</si>
  <si>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</si>
  <si>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</si>
  <si>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</si>
  <si>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</si>
  <si>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</si>
  <si>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</si>
  <si>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</si>
  <si>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</si>
  <si>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</si>
  <si>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</si>
  <si>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</si>
  <si>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</si>
  <si>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</si>
  <si>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</si>
  <si>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</si>
  <si>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</si>
  <si>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</si>
  <si>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</si>
  <si>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</si>
  <si>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</si>
  <si>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</si>
  <si>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</si>
  <si>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</si>
  <si>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</si>
  <si>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</si>
  <si>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</si>
  <si>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</si>
  <si>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</si>
  <si>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</si>
  <si>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</si>
  <si>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</si>
  <si>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</si>
  <si>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</si>
  <si>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</si>
  <si>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</si>
  <si>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</si>
  <si>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</si>
  <si>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</si>
  <si>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</si>
  <si>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</si>
  <si>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</si>
  <si>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</si>
  <si>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</si>
  <si>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</si>
  <si>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</si>
  <si>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</si>
  <si>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</si>
  <si>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</si>
  <si>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</si>
  <si>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</si>
  <si>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</si>
  <si>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</si>
  <si>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</si>
  <si>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</si>
  <si>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</si>
  <si>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</si>
  <si>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</si>
  <si>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</si>
  <si>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</si>
  <si>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</si>
  <si>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</si>
  <si>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</si>
  <si>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</si>
  <si>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</si>
  <si>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</si>
  <si>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</si>
  <si>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</si>
  <si>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</si>
  <si>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</si>
  <si>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</si>
  <si>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</si>
  <si>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</si>
  <si>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</si>
  <si>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</si>
  <si>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</si>
  <si>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</si>
  <si>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</si>
  <si>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</si>
  <si>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</si>
  <si>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</si>
  <si>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</si>
  <si>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</si>
  <si>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</si>
  <si>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</si>
  <si>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</si>
  <si>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</si>
  <si>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</si>
  <si>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</si>
  <si>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</si>
  <si>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</si>
  <si>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</si>
  <si>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</si>
  <si>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</si>
  <si>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</si>
  <si>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</si>
  <si>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</si>
  <si>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</si>
  <si>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</si>
  <si>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</si>
  <si>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</si>
  <si>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</si>
  <si>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</si>
  <si>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</si>
  <si>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</si>
  <si>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</si>
  <si>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</si>
  <si>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</si>
  <si>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</si>
  <si>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</si>
  <si>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</si>
  <si>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</si>
  <si>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</si>
  <si>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</si>
  <si>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</si>
  <si>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</si>
  <si>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</si>
  <si>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</si>
  <si>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</si>
  <si>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</si>
  <si>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</si>
  <si>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</si>
  <si>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</si>
  <si>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</si>
  <si>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</si>
  <si>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</si>
  <si>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</si>
  <si>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</si>
  <si>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</si>
  <si>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</si>
  <si>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</si>
  <si>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</si>
  <si>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</si>
  <si>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</si>
  <si>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</si>
  <si>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</si>
  <si>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</si>
  <si>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</si>
  <si>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</si>
  <si>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</si>
  <si>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</si>
  <si>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</si>
  <si>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</si>
  <si>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</si>
  <si>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</si>
  <si>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</si>
  <si>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</si>
  <si>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</si>
  <si>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</si>
  <si>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</si>
  <si>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</si>
  <si>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</si>
  <si>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</si>
  <si>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</si>
  <si>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</si>
  <si>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</si>
  <si>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</si>
  <si>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</si>
  <si>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</si>
  <si>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</si>
  <si>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</si>
  <si>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</si>
  <si>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</si>
  <si>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</si>
  <si>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</si>
  <si>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</si>
  <si>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</si>
  <si>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</si>
  <si>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</si>
  <si>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</si>
  <si>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</si>
  <si>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</si>
  <si>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</si>
  <si>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</si>
  <si>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</si>
  <si>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</si>
  <si>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</si>
  <si>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</si>
  <si>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</si>
  <si>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</si>
  <si>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</si>
  <si>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</si>
  <si>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</si>
  <si>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</si>
  <si>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</si>
  <si>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</si>
  <si>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</si>
  <si>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</si>
  <si>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</si>
  <si>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</si>
  <si>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</si>
  <si>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</si>
  <si>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</si>
  <si>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</si>
  <si>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</si>
  <si>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</si>
  <si>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</si>
  <si>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</si>
  <si>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</si>
  <si>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</si>
  <si>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</si>
  <si>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</si>
  <si>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</si>
  <si>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</si>
  <si>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</si>
  <si>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</si>
  <si>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</si>
  <si>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</si>
  <si>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</si>
  <si>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</si>
  <si>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</si>
  <si>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</si>
  <si>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</si>
  <si>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</si>
  <si>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</si>
  <si>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</si>
  <si>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</si>
  <si>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</si>
  <si>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</si>
  <si>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</si>
  <si>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</si>
  <si>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</si>
  <si>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</si>
  <si>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</si>
  <si>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</si>
  <si>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</si>
  <si>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</si>
  <si>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</si>
  <si>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</si>
  <si>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</si>
  <si>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</si>
  <si>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</si>
  <si>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</si>
  <si>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</si>
  <si>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</si>
  <si>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</si>
  <si>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</si>
  <si>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</si>
  <si>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</si>
  <si>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</si>
  <si>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</si>
  <si>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</si>
  <si>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</si>
  <si>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</si>
  <si>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</si>
  <si>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</si>
  <si>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</si>
  <si>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</si>
  <si>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</si>
  <si>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</si>
  <si>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</si>
  <si>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</si>
  <si>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</si>
  <si>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</si>
  <si>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</si>
  <si>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</si>
  <si>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</si>
  <si>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</si>
  <si>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</si>
  <si>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</si>
  <si>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</si>
  <si>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</si>
  <si>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</si>
  <si>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</si>
  <si>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</si>
  <si>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</si>
  <si>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</si>
  <si>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</si>
  <si>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</si>
  <si>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</si>
  <si>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</si>
  <si>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</si>
  <si>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</si>
  <si>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</si>
  <si>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</si>
  <si>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</si>
  <si>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</si>
  <si>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</si>
  <si>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</si>
  <si>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</si>
  <si>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</si>
  <si>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</si>
  <si>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</si>
  <si>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</si>
  <si>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</si>
  <si>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</si>
  <si>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</si>
  <si>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</si>
  <si>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</si>
  <si>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</si>
  <si>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</si>
  <si>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</si>
  <si>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</si>
  <si>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</si>
  <si>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</si>
  <si>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</si>
  <si>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</si>
  <si>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</si>
  <si>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</si>
  <si>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</si>
  <si>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</si>
  <si>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</si>
  <si>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</si>
  <si>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</si>
  <si>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</si>
  <si>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</si>
  <si>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</si>
  <si>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</si>
  <si>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</si>
  <si>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</si>
  <si>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</si>
  <si>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</si>
  <si>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</si>
  <si>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</si>
  <si>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</si>
  <si>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</si>
  <si>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</si>
  <si>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</si>
  <si>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</si>
  <si>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</si>
  <si>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</si>
  <si>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</si>
  <si>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</si>
  <si>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</si>
  <si>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</si>
  <si>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</si>
  <si>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</si>
  <si>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</si>
  <si>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</si>
  <si>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</si>
  <si>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</si>
  <si>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</si>
  <si>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</si>
  <si>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</si>
  <si>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</si>
  <si>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</si>
  <si>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</si>
  <si>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</si>
  <si>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</si>
  <si>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</si>
  <si>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</si>
  <si>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</si>
  <si>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</si>
  <si>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</si>
  <si>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</si>
  <si>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</si>
  <si>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</si>
  <si>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</si>
  <si>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</si>
  <si>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</si>
  <si>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</si>
  <si>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</si>
  <si>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</si>
  <si>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</si>
  <si>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</si>
  <si>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</si>
  <si>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</si>
  <si>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</si>
  <si>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</si>
  <si>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</si>
  <si>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</si>
  <si>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</si>
  <si>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</si>
  <si>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</si>
  <si>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</si>
  <si>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</si>
  <si>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</si>
  <si>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</si>
  <si>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</si>
  <si>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</si>
  <si>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</si>
  <si>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</si>
  <si>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</si>
  <si>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</si>
  <si>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</si>
  <si>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</si>
  <si>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</si>
  <si>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</si>
  <si>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</si>
  <si>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</si>
  <si>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</si>
  <si>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</si>
  <si>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</si>
  <si>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</si>
  <si>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</si>
  <si>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</si>
  <si>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</si>
  <si>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</si>
  <si>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</si>
  <si>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</si>
  <si>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</si>
  <si>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</si>
  <si>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</si>
  <si>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</si>
  <si>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</si>
  <si>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</si>
  <si>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</si>
  <si>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</si>
  <si>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</si>
  <si>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</si>
  <si>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</si>
  <si>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</si>
  <si>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</si>
  <si>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</si>
  <si>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</si>
  <si>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</si>
  <si>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</si>
  <si>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</si>
  <si>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</si>
  <si>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</si>
  <si>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</si>
  <si>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</si>
  <si>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</si>
  <si>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</si>
  <si>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</si>
  <si>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</si>
  <si>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</si>
  <si>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</si>
  <si>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</si>
  <si>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</si>
  <si>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</si>
  <si>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</si>
  <si>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</si>
  <si>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</si>
  <si>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</si>
  <si>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</si>
  <si>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</si>
  <si>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</si>
  <si>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</si>
  <si>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</si>
  <si>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</si>
  <si>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</si>
  <si>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</si>
  <si>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</si>
  <si>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</si>
  <si>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</si>
  <si>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</si>
  <si>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</si>
  <si>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</si>
  <si>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</si>
  <si>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</si>
  <si>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</si>
  <si>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</si>
  <si>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</si>
  <si>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</si>
  <si>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</si>
  <si>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</si>
  <si>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</si>
  <si>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</si>
  <si>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</si>
  <si>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</si>
  <si>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</si>
  <si>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</si>
  <si>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</si>
  <si>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</si>
  <si>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</si>
  <si>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</si>
  <si>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</si>
  <si>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</si>
  <si>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</si>
  <si>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</si>
  <si>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</si>
  <si>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</si>
  <si>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</si>
  <si>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</si>
  <si>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</si>
  <si>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</si>
  <si>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</si>
  <si>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</si>
  <si>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</si>
  <si>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</si>
  <si>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</si>
  <si>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</si>
  <si>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</si>
  <si>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</si>
  <si>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</si>
  <si>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</si>
  <si>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</si>
  <si>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</si>
  <si>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</si>
  <si>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</si>
  <si>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</si>
  <si>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</si>
  <si>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</si>
  <si>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</si>
  <si>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</si>
  <si>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</si>
  <si>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</si>
  <si>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</si>
  <si>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</si>
  <si>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</si>
  <si>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</si>
  <si>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</si>
  <si>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</si>
  <si>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</si>
  <si>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</si>
  <si>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</si>
  <si>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</si>
  <si>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</si>
  <si>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</si>
  <si>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</si>
  <si>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</si>
  <si>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</si>
  <si>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</si>
  <si>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</si>
  <si>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</si>
  <si>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</si>
  <si>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</si>
  <si>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</si>
  <si>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</si>
  <si>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</si>
  <si>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</si>
  <si>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</si>
  <si>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</si>
  <si>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</si>
  <si>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</si>
  <si>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</si>
  <si>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</si>
  <si>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</si>
  <si>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</si>
  <si>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</si>
  <si>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</si>
  <si>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</si>
  <si>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</si>
  <si>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</si>
  <si>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</si>
  <si>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</si>
  <si>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</si>
  <si>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</si>
  <si>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</si>
  <si>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</si>
  <si>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</si>
  <si>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</si>
  <si>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</si>
  <si>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</si>
  <si>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</si>
  <si>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</si>
  <si>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</si>
  <si>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</si>
  <si>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</si>
  <si>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</si>
  <si>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</si>
  <si>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</si>
  <si>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</si>
  <si>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</si>
  <si>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</si>
  <si>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</si>
  <si>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</si>
  <si>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</si>
  <si>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</si>
  <si>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</si>
  <si>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</si>
  <si>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</si>
  <si>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</si>
  <si>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</si>
  <si>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</si>
  <si>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</si>
  <si>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</si>
  <si>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</si>
  <si>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</si>
  <si>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</si>
  <si>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</si>
  <si>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</si>
  <si>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</si>
  <si>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</si>
  <si>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</si>
  <si>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</si>
  <si>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</si>
  <si>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</si>
  <si>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</si>
  <si>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</si>
  <si>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</si>
  <si>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</si>
  <si>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</si>
  <si>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</si>
  <si>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</si>
  <si>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</si>
  <si>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</si>
  <si>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</si>
  <si>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</si>
  <si>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</si>
  <si>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</si>
  <si>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</si>
  <si>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</si>
  <si>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</si>
  <si>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</si>
  <si>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</si>
  <si>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</si>
  <si>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</si>
  <si>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</si>
  <si>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</si>
  <si>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</si>
  <si>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</si>
  <si>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</si>
  <si>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</si>
  <si>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</si>
  <si>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</si>
  <si>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</si>
  <si>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</si>
  <si>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</si>
  <si>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</si>
  <si>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</si>
  <si>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</si>
  <si>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</si>
  <si>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</si>
  <si>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</si>
  <si>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</si>
  <si>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</si>
  <si>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</si>
  <si>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</si>
  <si>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</si>
  <si>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</si>
  <si>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</si>
  <si>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</si>
  <si>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</si>
  <si>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</si>
  <si>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</si>
  <si>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</si>
  <si>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</si>
  <si>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</si>
  <si>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</si>
  <si>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</si>
  <si>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</si>
  <si>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</si>
  <si>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</si>
  <si>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</si>
  <si>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</si>
  <si>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</si>
  <si>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</si>
  <si>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</si>
  <si>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</si>
  <si>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</si>
  <si>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</si>
  <si>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</si>
  <si>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</si>
  <si>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</si>
  <si>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</si>
  <si>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</si>
  <si>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</si>
  <si>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</si>
  <si>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</si>
  <si>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</si>
  <si>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</si>
  <si>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</si>
  <si>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</si>
  <si>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</si>
  <si>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</si>
  <si>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</si>
  <si>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</si>
  <si>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</si>
  <si>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</si>
  <si>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</si>
  <si>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</si>
  <si>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</si>
  <si>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</si>
  <si>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</si>
  <si>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</si>
  <si>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</si>
  <si>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</si>
  <si>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</si>
  <si>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</si>
  <si>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</si>
  <si>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</si>
  <si>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</si>
  <si>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</si>
  <si>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</si>
  <si>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</si>
  <si>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</si>
  <si>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</si>
  <si>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</si>
  <si>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</si>
  <si>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</si>
  <si>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</si>
  <si>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</si>
  <si>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</si>
  <si>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</si>
  <si>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</si>
  <si>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</si>
  <si>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</si>
  <si>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</si>
  <si>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</si>
  <si>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</si>
  <si>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</si>
  <si>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</si>
  <si>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</si>
  <si>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</si>
  <si>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</si>
  <si>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</si>
  <si>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</si>
  <si>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</si>
  <si>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</si>
  <si>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</si>
  <si>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</si>
  <si>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</si>
  <si>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</si>
  <si>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</si>
  <si>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</si>
  <si>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</si>
  <si>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</si>
  <si>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</si>
  <si>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</si>
  <si>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</si>
  <si>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</si>
  <si>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</si>
  <si>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</si>
  <si>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</si>
  <si>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</si>
  <si>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</si>
  <si>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</si>
  <si>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</si>
  <si>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</si>
  <si>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</si>
  <si>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</si>
  <si>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</si>
  <si>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</si>
  <si>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</si>
  <si>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</si>
  <si>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</si>
  <si>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</si>
  <si>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</si>
  <si>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</si>
  <si>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</si>
  <si>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</si>
  <si>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</si>
  <si>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</si>
  <si>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</si>
  <si>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</si>
  <si>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</si>
  <si>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</si>
  <si>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</si>
  <si>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</si>
  <si>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</si>
  <si>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</si>
  <si>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</si>
  <si>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</si>
  <si>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</si>
  <si>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</si>
  <si>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</si>
  <si>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</si>
  <si>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</si>
  <si>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</si>
  <si>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</si>
  <si>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</si>
  <si>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</si>
  <si>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</si>
  <si>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</si>
  <si>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</si>
  <si>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</si>
  <si>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</si>
  <si>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</si>
  <si>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</si>
  <si>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</si>
  <si>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</si>
  <si>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</si>
  <si>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</si>
  <si>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</si>
  <si>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</si>
  <si>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</si>
  <si>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</si>
  <si>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</si>
  <si>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</si>
  <si>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</si>
  <si>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</si>
  <si>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</si>
  <si>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</si>
  <si>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</si>
  <si>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</si>
  <si>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</si>
  <si>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</si>
  <si>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</si>
  <si>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</si>
  <si>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</si>
  <si>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</si>
  <si>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</si>
  <si>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</si>
  <si>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</si>
  <si>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</si>
  <si>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</si>
  <si>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</si>
  <si>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</si>
  <si>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</si>
  <si>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</si>
  <si>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</si>
  <si>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</si>
  <si>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</si>
  <si>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</si>
  <si>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</si>
  <si>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</si>
  <si>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</si>
  <si>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</si>
  <si>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</si>
  <si>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</si>
  <si>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</si>
  <si>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</si>
  <si>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</si>
  <si>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</si>
  <si>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</si>
  <si>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</si>
  <si>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</si>
  <si>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</si>
  <si>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</si>
  <si>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</si>
  <si>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</si>
  <si>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</si>
  <si>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</si>
  <si>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</si>
  <si>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</si>
  <si>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</si>
  <si>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</si>
  <si>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</si>
  <si>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</si>
  <si>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</si>
  <si>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</si>
  <si>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</si>
  <si>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</si>
  <si>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</si>
  <si>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</si>
  <si>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</si>
  <si>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</si>
  <si>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</si>
  <si>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</si>
  <si>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</si>
  <si>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</si>
  <si>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</si>
  <si>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</si>
  <si>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</si>
  <si>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</si>
  <si>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</si>
  <si>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</si>
  <si>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</si>
  <si>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</si>
  <si>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</si>
  <si>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</si>
  <si>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</si>
  <si>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</si>
  <si>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</si>
  <si>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</si>
  <si>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</si>
  <si>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</si>
  <si>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</si>
  <si>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</si>
  <si>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</si>
  <si>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</si>
  <si>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</si>
  <si>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</si>
  <si>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</si>
  <si>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</si>
  <si>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</si>
  <si>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</si>
  <si>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</si>
  <si>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</si>
  <si>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</si>
  <si>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</si>
  <si>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</si>
  <si>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</si>
  <si>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</si>
  <si>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</si>
  <si>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</si>
  <si>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</si>
  <si>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</si>
  <si>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</si>
  <si>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</si>
  <si>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</si>
  <si>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</si>
  <si>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</si>
  <si>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</si>
  <si>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</si>
  <si>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</si>
  <si>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</si>
  <si>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</si>
  <si>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</si>
  <si>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</si>
  <si>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</si>
  <si>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</si>
  <si>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</si>
  <si>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</si>
  <si>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</si>
  <si>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</si>
  <si>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</si>
  <si>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</si>
  <si>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</si>
  <si>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</si>
  <si>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</si>
  <si>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</si>
  <si>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</si>
  <si>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</si>
  <si>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</si>
  <si>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</si>
  <si>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</si>
  <si>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</si>
  <si>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</si>
  <si>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</si>
  <si>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</si>
  <si>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</si>
  <si>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</si>
  <si>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</si>
  <si>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</si>
  <si>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</si>
  <si>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</si>
  <si>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</si>
  <si>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</si>
  <si>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</si>
  <si>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</si>
  <si>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</si>
  <si>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</si>
  <si>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</si>
  <si>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</si>
  <si>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</si>
  <si>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</si>
  <si>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</si>
  <si>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</si>
  <si>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</si>
  <si>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</si>
  <si>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</si>
  <si>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</si>
  <si>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</si>
  <si>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</si>
  <si>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</si>
  <si>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</si>
  <si>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</si>
  <si>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</si>
  <si>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</si>
  <si>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</si>
  <si>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</si>
  <si>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</si>
  <si>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</si>
  <si>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</si>
  <si>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</si>
  <si>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</si>
  <si>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</si>
  <si>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</si>
  <si>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</si>
  <si>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</si>
  <si>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</si>
  <si>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</si>
  <si>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</si>
  <si>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</si>
  <si>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</si>
  <si>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</si>
  <si>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</si>
  <si>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</si>
  <si>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</si>
  <si>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</si>
  <si>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</si>
  <si>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</si>
  <si>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</si>
  <si>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</si>
  <si>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</si>
  <si>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</si>
  <si>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</si>
  <si>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</si>
  <si>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</si>
  <si>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</si>
  <si>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</si>
  <si>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</si>
  <si>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</si>
  <si>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</si>
  <si>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</si>
  <si>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</si>
  <si>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</si>
  <si>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</si>
  <si>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</si>
  <si>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</si>
  <si>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</si>
  <si>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</si>
  <si>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</si>
  <si>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</si>
  <si>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</si>
  <si>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</si>
  <si>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</si>
  <si>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</si>
  <si>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</si>
  <si>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</si>
  <si>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</si>
  <si>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</si>
  <si>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</si>
  <si>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</si>
  <si>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</si>
  <si>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</si>
  <si>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</si>
  <si>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</si>
  <si>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</si>
  <si>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</si>
  <si>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</si>
  <si>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</si>
  <si>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</si>
  <si>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</si>
  <si>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</si>
  <si>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</si>
  <si>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</si>
  <si>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</si>
  <si>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</si>
  <si>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</si>
  <si>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</si>
  <si>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</si>
  <si>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</si>
  <si>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</si>
  <si>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</si>
  <si>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</si>
  <si>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</si>
  <si>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</si>
  <si>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</si>
  <si>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</si>
  <si>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</si>
  <si>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</si>
  <si>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</si>
  <si>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</si>
  <si>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</si>
  <si>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</si>
  <si>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</si>
  <si>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</si>
  <si>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</si>
  <si>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</si>
  <si>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</si>
  <si>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</si>
  <si>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</si>
  <si>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</si>
  <si>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</si>
  <si>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</si>
  <si>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</si>
  <si>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</si>
  <si>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</si>
  <si>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</si>
  <si>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</si>
  <si>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</si>
  <si>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</si>
  <si>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</si>
  <si>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</si>
  <si>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</si>
  <si>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</si>
  <si>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</si>
  <si>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</si>
  <si>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</si>
  <si>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</si>
  <si>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</si>
  <si>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</si>
  <si>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</si>
  <si>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</si>
  <si>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</si>
  <si>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</si>
  <si>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</si>
  <si>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</si>
  <si>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</si>
  <si>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</si>
  <si>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</si>
  <si>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</si>
  <si>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</si>
  <si>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</si>
  <si>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</si>
  <si>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</si>
  <si>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</si>
  <si>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</si>
  <si>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</si>
  <si>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</si>
  <si>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</si>
  <si>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</si>
  <si>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</si>
  <si>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</si>
  <si>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</si>
  <si>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</si>
  <si>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</si>
  <si>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</si>
  <si>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</si>
  <si>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</si>
  <si>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</si>
  <si>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</si>
  <si>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</si>
  <si>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</si>
  <si>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</si>
  <si>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</si>
  <si>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</si>
  <si>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</si>
  <si>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</si>
  <si>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</si>
  <si>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</si>
  <si>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</si>
  <si>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</si>
  <si>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</si>
  <si>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</si>
  <si>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</si>
  <si>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</si>
  <si>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</si>
  <si>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</si>
  <si>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</si>
  <si>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</si>
  <si>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</si>
  <si>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</si>
  <si>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</si>
  <si>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</si>
  <si>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</si>
  <si>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</si>
  <si>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</si>
  <si>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</si>
  <si>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</si>
  <si>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</si>
  <si>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</si>
  <si>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</si>
  <si>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</si>
  <si>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</si>
  <si>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</si>
  <si>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</si>
  <si>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</si>
  <si>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</si>
  <si>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</si>
  <si>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</si>
  <si>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</si>
  <si>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</si>
  <si>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</si>
  <si>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</si>
  <si>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</si>
  <si>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</si>
  <si>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</si>
  <si>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</si>
  <si>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</si>
  <si>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</si>
  <si>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</si>
  <si>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</si>
  <si>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</si>
  <si>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</si>
  <si>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</si>
  <si>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</si>
  <si>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</si>
  <si>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</si>
  <si>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</si>
  <si>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</si>
  <si>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</si>
  <si>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</si>
  <si>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</si>
  <si>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</si>
  <si>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</si>
  <si>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</si>
  <si>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</si>
  <si>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</si>
  <si>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</si>
  <si>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</si>
  <si>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</si>
  <si>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</si>
  <si>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</si>
  <si>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</si>
  <si>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</si>
  <si>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</si>
  <si>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</si>
  <si>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</si>
  <si>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</si>
  <si>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</si>
  <si>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</si>
  <si>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</si>
  <si>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</si>
  <si>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</si>
  <si>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</si>
  <si>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</si>
  <si>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</si>
  <si>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</si>
  <si>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</si>
  <si>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</si>
  <si>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</si>
  <si>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</si>
  <si>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</si>
  <si>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</si>
  <si>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</si>
  <si>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</si>
  <si>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</si>
  <si>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</si>
  <si>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</si>
  <si>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</si>
  <si>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</si>
  <si>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</si>
  <si>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</si>
  <si>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</si>
  <si>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</si>
  <si>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</si>
  <si>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</si>
  <si>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</si>
  <si>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</si>
  <si>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</si>
  <si>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</si>
  <si>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</si>
  <si>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</si>
  <si>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</si>
  <si>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</si>
  <si>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</si>
  <si>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</si>
  <si>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</si>
  <si>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</si>
  <si>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</si>
  <si>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</si>
  <si>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</si>
  <si>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</si>
  <si>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</si>
  <si>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</si>
  <si>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</si>
  <si>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</si>
  <si>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</si>
  <si>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</si>
  <si>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</si>
  <si>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</si>
  <si>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</si>
  <si>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</si>
  <si>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</si>
  <si>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</si>
  <si>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</si>
  <si>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</si>
  <si>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</si>
  <si>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</si>
  <si>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</si>
  <si>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</si>
  <si>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</si>
  <si>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</si>
  <si>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</si>
  <si>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</si>
  <si>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</si>
  <si>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</si>
  <si>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</si>
  <si>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</si>
  <si>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</si>
  <si>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</si>
  <si>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</si>
  <si>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</si>
  <si>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</si>
  <si>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</si>
  <si>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</si>
  <si>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</si>
  <si>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</si>
  <si>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</si>
  <si>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</si>
  <si>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</si>
  <si>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</si>
  <si>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</si>
  <si>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</si>
  <si>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</si>
  <si>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</si>
  <si>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</si>
  <si>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</si>
  <si>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</si>
  <si>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</si>
  <si>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</si>
  <si>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</si>
  <si>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</si>
  <si>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</si>
  <si>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</si>
  <si>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</si>
  <si>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</si>
  <si>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</si>
  <si>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</si>
  <si>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</si>
  <si>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</si>
  <si>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</si>
  <si>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</si>
  <si>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</si>
  <si>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</si>
  <si>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</si>
  <si>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</si>
  <si>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</si>
  <si>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</si>
  <si>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</si>
  <si>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</si>
  <si>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</si>
  <si>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</si>
  <si>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</si>
  <si>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</si>
  <si>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</si>
  <si>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</si>
  <si>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</si>
  <si>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</si>
  <si>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</si>
  <si>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</si>
  <si>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</si>
  <si>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</si>
  <si>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</si>
  <si>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</si>
  <si>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</si>
  <si>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</si>
  <si>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</si>
  <si>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</si>
  <si>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</si>
  <si>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</si>
  <si>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</si>
  <si>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</si>
  <si>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</si>
  <si>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</si>
  <si>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</si>
  <si>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</si>
  <si>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</si>
  <si>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</si>
  <si>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</si>
  <si>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</si>
  <si>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</si>
  <si>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</si>
  <si>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</si>
  <si>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</si>
  <si>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</si>
  <si>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</si>
  <si>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</si>
  <si>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</si>
  <si>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</si>
  <si>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</si>
  <si>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</si>
  <si>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</si>
  <si>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</si>
  <si>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</si>
  <si>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</si>
  <si>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</si>
  <si>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</si>
  <si>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</si>
  <si>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</si>
  <si>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</si>
  <si>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</si>
  <si>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</si>
  <si>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</si>
  <si>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</si>
  <si>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</si>
  <si>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</si>
  <si>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</si>
  <si>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</si>
  <si>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</si>
  <si>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</si>
  <si>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</si>
  <si>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</si>
  <si>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</si>
  <si>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</si>
  <si>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</si>
  <si>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</si>
  <si>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</si>
  <si>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</si>
  <si>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</si>
  <si>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</si>
  <si>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</si>
  <si>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</si>
  <si>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</si>
  <si>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</si>
  <si>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</si>
  <si>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</si>
  <si>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</si>
  <si>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</si>
  <si>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</si>
  <si>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</si>
  <si>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</si>
  <si>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</si>
  <si>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</si>
  <si>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</si>
  <si>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</si>
  <si>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</si>
  <si>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</si>
  <si>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</si>
  <si>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</si>
  <si>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</si>
  <si>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</si>
  <si>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</si>
  <si>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</si>
  <si>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</si>
  <si>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</si>
  <si>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</si>
  <si>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</si>
  <si>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</si>
  <si>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</si>
  <si>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</si>
  <si>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</si>
  <si>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</si>
  <si>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</si>
  <si>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</si>
  <si>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</si>
  <si>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</si>
  <si>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</si>
  <si>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</si>
  <si>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</si>
  <si>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</si>
  <si>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</si>
  <si>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</si>
  <si>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</si>
  <si>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</si>
  <si>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</si>
  <si>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</si>
  <si>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</si>
  <si>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</si>
  <si>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</si>
  <si>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</si>
  <si>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</si>
  <si>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</si>
  <si>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</si>
  <si>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</si>
  <si>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</si>
  <si>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</si>
  <si>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</si>
  <si>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</si>
  <si>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</si>
  <si>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</si>
  <si>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</si>
  <si>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</si>
  <si>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</si>
  <si>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</si>
  <si>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</si>
  <si>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</si>
  <si>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</si>
  <si>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</si>
  <si>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</si>
  <si>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</si>
  <si>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</si>
  <si>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</si>
  <si>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</si>
  <si>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</si>
  <si>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</si>
  <si>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</si>
  <si>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</si>
  <si>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</si>
  <si>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</si>
  <si>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</si>
  <si>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</si>
  <si>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</si>
  <si>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</si>
  <si>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</si>
  <si>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</si>
  <si>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</si>
  <si>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</si>
  <si>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</si>
  <si>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</si>
  <si>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</si>
  <si>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</si>
  <si>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</si>
  <si>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</si>
  <si>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</si>
  <si>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</si>
  <si>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</si>
  <si>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</si>
  <si>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</si>
  <si>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</si>
  <si>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</si>
  <si>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</si>
  <si>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</si>
  <si>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</si>
  <si>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</si>
  <si>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</si>
  <si>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</si>
  <si>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</si>
  <si>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</si>
  <si>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</si>
  <si>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</si>
  <si>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</si>
  <si>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</si>
  <si>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</si>
  <si>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</si>
  <si>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</si>
  <si>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</si>
  <si>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</si>
  <si>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</si>
  <si>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</si>
  <si>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</si>
  <si>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</si>
  <si>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</si>
  <si>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</si>
  <si>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</si>
  <si>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</si>
  <si>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</si>
  <si>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</si>
  <si>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</si>
  <si>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</si>
  <si>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</si>
  <si>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</si>
  <si>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</si>
  <si>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</si>
  <si>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</si>
  <si>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</si>
  <si>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</si>
  <si>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</si>
  <si>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</si>
  <si>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</si>
  <si>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</si>
  <si>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</si>
  <si>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</si>
  <si>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</si>
  <si>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</si>
  <si>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</si>
  <si>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</si>
  <si>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</si>
  <si>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</si>
  <si>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</si>
  <si>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</si>
  <si>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</si>
  <si>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</si>
  <si>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</si>
  <si>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</si>
  <si>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</si>
  <si>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</si>
  <si>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</si>
  <si>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</si>
  <si>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</si>
  <si>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</si>
  <si>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</si>
  <si>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</si>
  <si>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</si>
  <si>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</si>
  <si>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</si>
  <si>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</si>
  <si>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</si>
  <si>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</si>
  <si>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</si>
  <si>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</si>
  <si>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</si>
  <si>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</si>
  <si>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</si>
  <si>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</si>
  <si>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</si>
  <si>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</si>
  <si>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</si>
  <si>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</si>
  <si>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</si>
  <si>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</si>
  <si>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</si>
  <si>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</si>
  <si>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</si>
  <si>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</si>
  <si>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</si>
  <si>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</si>
  <si>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</si>
  <si>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</si>
  <si>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</si>
  <si>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</si>
  <si>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</si>
  <si>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</si>
  <si>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</si>
  <si>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</si>
  <si>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</si>
  <si>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</si>
  <si>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</si>
  <si>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</si>
  <si>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</si>
  <si>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</si>
  <si>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</si>
  <si>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</si>
  <si>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</si>
  <si>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</si>
  <si>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</si>
  <si>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</si>
  <si>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</si>
  <si>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</si>
  <si>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</si>
  <si>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</si>
  <si>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</si>
  <si>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</si>
  <si>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</si>
  <si>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</si>
  <si>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</si>
  <si>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</si>
  <si>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</si>
  <si>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</si>
  <si>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</si>
  <si>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</si>
  <si>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</si>
  <si>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</si>
  <si>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</si>
  <si>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</si>
  <si>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</si>
  <si>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</si>
  <si>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</si>
  <si>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</si>
  <si>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</si>
  <si>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</si>
  <si>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</si>
  <si>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</si>
  <si>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</si>
  <si>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</si>
  <si>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</si>
  <si>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</si>
  <si>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</si>
  <si>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</si>
  <si>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</si>
  <si>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</si>
  <si>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</si>
  <si>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</si>
  <si>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</si>
  <si>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</si>
  <si>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</si>
  <si>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</si>
  <si>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</si>
  <si>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</si>
  <si>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</si>
  <si>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</si>
  <si>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</si>
  <si>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</si>
  <si>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</si>
  <si>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</si>
  <si>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</si>
  <si>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</si>
  <si>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</si>
  <si>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</si>
  <si>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</si>
  <si>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</si>
  <si>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</si>
  <si>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</si>
  <si>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</si>
  <si>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</si>
  <si>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</si>
  <si>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</si>
  <si>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</si>
  <si>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</si>
  <si>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</si>
  <si>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</si>
  <si>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</si>
  <si>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</si>
  <si>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</si>
  <si>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</si>
  <si>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</si>
  <si>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</si>
  <si>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</si>
  <si>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</si>
  <si>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</si>
  <si>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</si>
  <si>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</si>
  <si>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</si>
  <si>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</si>
  <si>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</si>
  <si>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</si>
  <si>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</si>
  <si>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</si>
  <si>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</si>
  <si>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</si>
  <si>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</si>
  <si>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</si>
  <si>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</si>
  <si>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</si>
  <si>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</si>
  <si>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</si>
  <si>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</si>
  <si>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</si>
  <si>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</si>
  <si>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</si>
  <si>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</si>
  <si>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</si>
  <si>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</si>
  <si>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</si>
  <si>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</si>
  <si>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</si>
  <si>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</si>
  <si>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</si>
  <si>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</si>
  <si>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</si>
  <si>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</si>
  <si>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</si>
  <si>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</si>
  <si>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</si>
  <si>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</si>
  <si>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</si>
  <si>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</si>
  <si>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</si>
  <si>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</si>
  <si>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</si>
  <si>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</si>
  <si>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</si>
  <si>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</si>
  <si>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</si>
  <si>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</si>
  <si>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</si>
  <si>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</si>
  <si>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</si>
  <si>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</si>
  <si>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</si>
  <si>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</si>
  <si>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</si>
  <si>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</si>
  <si>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</si>
  <si>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</si>
  <si>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</si>
  <si>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</si>
  <si>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</si>
  <si>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</si>
  <si>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</si>
  <si>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</si>
  <si>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</si>
  <si>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</si>
  <si>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</si>
  <si>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</si>
  <si>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</si>
  <si>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</si>
  <si>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</si>
  <si>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</si>
  <si>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</si>
  <si>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</si>
  <si>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</si>
  <si>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</si>
  <si>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</si>
  <si>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</si>
  <si>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</si>
  <si>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</si>
  <si>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</si>
  <si>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</si>
  <si>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</si>
  <si>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</si>
  <si>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</si>
  <si>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</si>
  <si>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</si>
  <si>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</si>
  <si>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</si>
  <si>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</si>
  <si>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</si>
  <si>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</si>
  <si>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</si>
  <si>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</si>
  <si>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</si>
  <si>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</si>
  <si>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</si>
  <si>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</si>
  <si>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</si>
  <si>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</si>
  <si>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</si>
  <si>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</si>
  <si>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</si>
  <si>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</si>
  <si>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</si>
  <si>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</si>
  <si>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</si>
  <si>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</si>
  <si>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</si>
  <si>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</si>
  <si>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</si>
  <si>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</si>
  <si>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</si>
  <si>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</si>
  <si>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</si>
  <si>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</si>
  <si>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</si>
  <si>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</si>
  <si>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</si>
  <si>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</si>
  <si>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</si>
  <si>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</si>
  <si>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</si>
  <si>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</si>
  <si>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</si>
  <si>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</si>
  <si>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</si>
  <si>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</si>
  <si>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</si>
  <si>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</si>
  <si>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</si>
  <si>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</si>
  <si>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</si>
  <si>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</si>
  <si>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</si>
  <si>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</si>
  <si>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</si>
  <si>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</si>
  <si>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</si>
  <si>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</si>
  <si>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</si>
  <si>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</si>
  <si>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</si>
  <si>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</si>
  <si>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</si>
  <si>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</si>
  <si>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</si>
  <si>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</si>
  <si>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</si>
  <si>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</si>
  <si>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</si>
  <si>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</si>
  <si>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</si>
  <si>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</si>
  <si>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</si>
  <si>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</si>
  <si>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</si>
  <si>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</si>
  <si>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</si>
  <si>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</si>
  <si>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</si>
  <si>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</si>
  <si>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</si>
  <si>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</si>
  <si>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</si>
  <si>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</si>
  <si>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</si>
  <si>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</si>
  <si>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</si>
  <si>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</si>
  <si>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</si>
  <si>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</si>
  <si>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</si>
  <si>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</si>
  <si>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</si>
  <si>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</si>
  <si>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</si>
  <si>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</si>
  <si>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</si>
  <si>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</si>
  <si>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</si>
  <si>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</si>
  <si>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</si>
  <si>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</si>
  <si>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</si>
  <si>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</si>
  <si>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</si>
  <si>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</si>
  <si>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</si>
  <si>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</si>
  <si>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</si>
  <si>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</si>
  <si>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</si>
  <si>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</si>
  <si>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</si>
  <si>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</si>
  <si>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</si>
  <si>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</si>
  <si>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</si>
  <si>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</si>
  <si>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</si>
  <si>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</si>
  <si>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</si>
  <si>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</si>
  <si>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</si>
  <si>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</si>
  <si>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</si>
  <si>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</si>
  <si>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</si>
  <si>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</si>
  <si>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</si>
  <si>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</si>
  <si>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</si>
  <si>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</si>
  <si>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</si>
  <si>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</si>
  <si>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</si>
  <si>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</si>
  <si>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</si>
  <si>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</si>
  <si>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</si>
  <si>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</si>
  <si>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</si>
  <si>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</si>
  <si>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</si>
  <si>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</si>
  <si>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</si>
  <si>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</si>
  <si>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</si>
  <si>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</si>
  <si>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</si>
  <si>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</si>
  <si>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</si>
  <si>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</si>
  <si>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</si>
  <si>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</si>
  <si>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</si>
  <si>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</si>
  <si>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</si>
  <si>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</si>
  <si>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</si>
  <si>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</si>
  <si>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</si>
  <si>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</si>
  <si>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</si>
  <si>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</si>
  <si>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</si>
  <si>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</si>
  <si>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</si>
  <si>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</si>
  <si>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</si>
  <si>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</si>
  <si>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</si>
  <si>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</si>
  <si>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</si>
  <si>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</si>
  <si>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</si>
  <si>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</si>
  <si>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</si>
  <si>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</si>
  <si>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</si>
  <si>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</si>
  <si>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</si>
  <si>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</si>
  <si>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</si>
  <si>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</si>
  <si>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</si>
  <si>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</si>
  <si>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</si>
  <si>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</si>
  <si>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</si>
  <si>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</si>
  <si>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</si>
  <si>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</si>
  <si>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</si>
  <si>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</si>
  <si>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</si>
  <si>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</si>
  <si>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</si>
  <si>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</si>
  <si>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</si>
  <si>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</si>
  <si>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</si>
  <si>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</si>
  <si>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</si>
  <si>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</si>
  <si>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</si>
  <si>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</si>
  <si>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</si>
  <si>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</si>
  <si>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</si>
  <si>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</si>
  <si>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</si>
  <si>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</si>
  <si>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</si>
  <si>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</si>
  <si>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</si>
  <si>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</si>
  <si>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</si>
  <si>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</si>
  <si>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</si>
  <si>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</si>
  <si>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</si>
  <si>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</si>
  <si>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</si>
  <si>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</si>
  <si>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</si>
  <si>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</si>
  <si>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</si>
  <si>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</si>
  <si>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</si>
  <si>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</si>
  <si>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</si>
  <si>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</si>
  <si>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</si>
  <si>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</si>
  <si>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</si>
  <si>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</si>
  <si>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</si>
  <si>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</si>
  <si>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</si>
  <si>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</si>
  <si>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</si>
  <si>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</si>
  <si>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</si>
  <si>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</si>
  <si>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</si>
  <si>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</si>
  <si>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</si>
  <si>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</si>
  <si>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</si>
  <si>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</si>
  <si>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</si>
  <si>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</si>
  <si>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</si>
  <si>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</si>
  <si>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</si>
  <si>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</si>
  <si>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</si>
  <si>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</si>
  <si>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</si>
  <si>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</si>
  <si>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</si>
  <si>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</si>
  <si>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</si>
  <si>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</si>
  <si>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</si>
  <si>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</si>
  <si>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</si>
  <si>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</si>
  <si>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</si>
  <si>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</si>
  <si>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</si>
  <si>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</si>
  <si>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</si>
  <si>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</si>
  <si>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</si>
  <si>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</si>
  <si>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</si>
  <si>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</si>
  <si>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</si>
  <si>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</si>
  <si>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</si>
  <si>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</si>
  <si>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</si>
  <si>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</si>
  <si>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</si>
  <si>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</si>
  <si>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</si>
  <si>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</si>
  <si>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</si>
  <si>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</si>
  <si>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</si>
  <si>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</si>
  <si>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</si>
  <si>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</si>
  <si>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</si>
  <si>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</si>
  <si>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</si>
  <si>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</si>
  <si>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</si>
  <si>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</si>
  <si>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</si>
  <si>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</si>
  <si>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</si>
  <si>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</si>
  <si>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</si>
  <si>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</si>
  <si>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</si>
  <si>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</si>
  <si>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</si>
  <si>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</si>
  <si>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</si>
  <si>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</si>
  <si>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</si>
  <si>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</si>
  <si>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</si>
  <si>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</si>
  <si>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</si>
  <si>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</si>
  <si>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</si>
  <si>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</si>
  <si>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</si>
  <si>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</si>
  <si>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</si>
  <si>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</si>
  <si>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</si>
  <si>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</si>
  <si>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</si>
  <si>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</si>
  <si>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</si>
  <si>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</si>
  <si>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</si>
  <si>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</si>
  <si>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</si>
  <si>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</si>
  <si>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</si>
  <si>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</si>
  <si>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</si>
  <si>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</si>
  <si>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</si>
  <si>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</si>
  <si>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</si>
  <si>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</si>
  <si>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</si>
  <si>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</si>
  <si>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</si>
  <si>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</si>
  <si>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</si>
  <si>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</si>
  <si>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</si>
  <si>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</si>
  <si>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</si>
  <si>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</si>
  <si>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</si>
  <si>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</si>
  <si>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</si>
  <si>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</si>
  <si>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</si>
  <si>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</si>
  <si>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</si>
  <si>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</si>
  <si>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</si>
  <si>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</si>
  <si>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</si>
  <si>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</si>
  <si>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</si>
  <si>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</si>
  <si>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</si>
  <si>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</si>
  <si>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</si>
  <si>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</si>
  <si>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</si>
  <si>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</si>
  <si>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</si>
  <si>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</si>
  <si>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</si>
  <si>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</si>
  <si>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</si>
  <si>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</si>
  <si>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</si>
  <si>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</si>
  <si>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</si>
  <si>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</si>
  <si>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</si>
  <si>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</si>
  <si>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</si>
  <si>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</si>
  <si>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</si>
  <si>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</si>
  <si>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</si>
  <si>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</si>
  <si>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</si>
  <si>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</si>
  <si>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</si>
  <si>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</si>
  <si>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</si>
  <si>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</si>
  <si>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</si>
  <si>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</si>
  <si>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</si>
  <si>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</si>
  <si>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</si>
  <si>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</si>
  <si>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</si>
  <si>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</si>
  <si>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</si>
  <si>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</si>
  <si>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</si>
  <si>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</si>
  <si>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</si>
  <si>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</si>
  <si>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</si>
  <si>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</si>
  <si>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</si>
  <si>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</si>
  <si>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</si>
  <si>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</si>
  <si>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</si>
  <si>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</si>
  <si>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</si>
  <si>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</si>
  <si>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</si>
  <si>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</si>
  <si>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</si>
  <si>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</si>
  <si>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</si>
  <si>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</si>
  <si>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</si>
  <si>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</si>
  <si>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</si>
  <si>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</si>
  <si>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</si>
  <si>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</si>
  <si>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</si>
  <si>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</si>
  <si>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</si>
  <si>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</si>
  <si>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</si>
  <si>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</si>
  <si>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</si>
  <si>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</si>
  <si>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</si>
  <si>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</si>
  <si>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</si>
  <si>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</si>
  <si>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</si>
  <si>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</si>
  <si>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</si>
  <si>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</si>
  <si>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</si>
  <si>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</si>
  <si>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</si>
  <si>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</si>
  <si>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</si>
  <si>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</si>
  <si>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</si>
  <si>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</si>
  <si>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</si>
  <si>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</si>
  <si>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</si>
  <si>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</si>
  <si>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</si>
  <si>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</si>
  <si>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</si>
  <si>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</si>
  <si>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</si>
  <si>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</si>
  <si>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</si>
  <si>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</si>
  <si>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</si>
  <si>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</si>
  <si>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</si>
  <si>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</si>
  <si>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</si>
  <si>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</si>
  <si>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</si>
  <si>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</si>
  <si>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</si>
  <si>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</si>
  <si>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</si>
  <si>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</si>
  <si>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</si>
  <si>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</si>
  <si>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</si>
  <si>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</si>
  <si>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</si>
  <si>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</si>
  <si>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</si>
  <si>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</si>
  <si>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</si>
  <si>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</si>
  <si>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</si>
  <si>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</si>
  <si>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</si>
  <si>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</si>
  <si>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</si>
  <si>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</si>
  <si>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</si>
  <si>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</si>
  <si>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</si>
  <si>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</si>
  <si>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</si>
  <si>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</si>
  <si>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</si>
  <si>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</si>
  <si>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</si>
  <si>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</si>
  <si>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</si>
  <si>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</si>
  <si>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</si>
  <si>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</si>
  <si>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</si>
  <si>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</si>
  <si>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</si>
  <si>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</si>
  <si>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</si>
  <si>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</si>
  <si>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</si>
  <si>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</si>
  <si>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</si>
  <si>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</si>
  <si>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</si>
  <si>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</si>
  <si>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</si>
  <si>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</si>
  <si>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</si>
  <si>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</si>
  <si>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</si>
  <si>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</si>
  <si>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</si>
  <si>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</si>
  <si>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</si>
  <si>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</si>
  <si>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</si>
  <si>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</si>
  <si>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</si>
  <si>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</si>
  <si>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</si>
  <si>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</si>
  <si>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</si>
  <si>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</si>
  <si>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</si>
  <si>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</si>
  <si>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</si>
  <si>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</si>
  <si>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</si>
  <si>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</si>
  <si>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</si>
  <si>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</si>
  <si>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</si>
  <si>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</si>
  <si>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</si>
  <si>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</si>
  <si>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</si>
  <si>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</si>
  <si>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</si>
  <si>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</si>
  <si>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</si>
  <si>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</si>
  <si>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</si>
  <si>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</si>
  <si>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</si>
  <si>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</si>
  <si>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</si>
  <si>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</si>
  <si>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</si>
  <si>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</si>
  <si>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</si>
  <si>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</si>
  <si>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</si>
  <si>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</si>
  <si>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</si>
  <si>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</si>
  <si>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</si>
  <si>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</si>
  <si>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</si>
  <si>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</si>
  <si>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</si>
  <si>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</si>
  <si>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</si>
  <si>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</si>
  <si>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</si>
  <si>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</si>
  <si>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</si>
  <si>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</si>
  <si>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</si>
  <si>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</si>
  <si>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</si>
  <si>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</si>
  <si>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</si>
  <si>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</si>
  <si>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</si>
  <si>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</si>
  <si>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</si>
  <si>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</si>
  <si>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</si>
  <si>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</si>
  <si>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</si>
  <si>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</si>
  <si>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</si>
  <si>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</si>
  <si>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</si>
  <si>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</si>
  <si>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</si>
  <si>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</si>
  <si>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</si>
  <si>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</si>
  <si>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</si>
  <si>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</si>
  <si>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</si>
  <si>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</si>
  <si>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</si>
  <si>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</si>
  <si>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</si>
  <si>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</si>
  <si>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</si>
  <si>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</si>
  <si>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</si>
  <si>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</si>
  <si>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</si>
  <si>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</si>
  <si>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</si>
  <si>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</si>
  <si>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</si>
  <si>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</si>
  <si>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</si>
  <si>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</si>
  <si>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</si>
  <si>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</si>
  <si>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</si>
  <si>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</si>
  <si>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</si>
  <si>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</si>
  <si>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</si>
  <si>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</si>
  <si>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</si>
  <si>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</si>
  <si>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</si>
  <si>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</si>
  <si>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</si>
  <si>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</si>
  <si>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</si>
  <si>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</si>
  <si>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</si>
  <si>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</si>
  <si>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</si>
  <si>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</si>
  <si>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</si>
  <si>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</si>
  <si>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</si>
  <si>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</si>
  <si>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</si>
  <si>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</si>
  <si>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</si>
  <si>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</si>
  <si>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</si>
  <si>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</si>
  <si>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</si>
  <si>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</si>
  <si>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</si>
  <si>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</si>
  <si>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</si>
  <si>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</si>
  <si>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</si>
  <si>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</si>
  <si>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</si>
  <si>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</si>
  <si>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</si>
  <si>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</si>
  <si>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</si>
  <si>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</si>
  <si>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</si>
  <si>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</si>
  <si>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</si>
  <si>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</si>
  <si>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</si>
  <si>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</si>
  <si>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</si>
  <si>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</si>
  <si>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</si>
  <si>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</si>
  <si>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</si>
  <si>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</si>
  <si>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</si>
  <si>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</si>
  <si>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</si>
  <si>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</si>
  <si>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</si>
  <si>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</si>
  <si>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</si>
  <si>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</si>
  <si>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</si>
  <si>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</si>
  <si>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</si>
  <si>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</si>
  <si>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</si>
  <si>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</si>
  <si>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</si>
  <si>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</si>
  <si>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</si>
  <si>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</si>
  <si>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</si>
  <si>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</si>
  <si>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</si>
  <si>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</si>
  <si>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</si>
  <si>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</si>
  <si>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</si>
  <si>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</si>
  <si>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</si>
  <si>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</si>
  <si>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</si>
  <si>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</si>
  <si>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</si>
  <si>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</si>
  <si>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</si>
  <si>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</si>
  <si>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</si>
  <si>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</si>
  <si>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</si>
  <si>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</si>
  <si>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</si>
  <si>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</si>
  <si>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</si>
  <si>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</si>
  <si>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</si>
  <si>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</si>
  <si>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</si>
  <si>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</si>
  <si>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</si>
  <si>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</si>
  <si>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</si>
  <si>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</si>
  <si>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</si>
  <si>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</si>
  <si>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</si>
  <si>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</si>
  <si>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</si>
  <si>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</si>
  <si>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</si>
  <si>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</si>
  <si>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</si>
  <si>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</si>
  <si>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</si>
  <si>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</si>
  <si>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</si>
  <si>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</si>
  <si>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</si>
  <si>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</si>
  <si>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</si>
  <si>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</si>
  <si>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</si>
  <si>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</si>
  <si>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</si>
  <si>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</si>
  <si>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</si>
  <si>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</si>
  <si>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</si>
  <si>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</si>
  <si>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</si>
  <si>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</si>
  <si>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</si>
  <si>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</si>
  <si>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</si>
  <si>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</si>
  <si>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</si>
  <si>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</si>
  <si>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</si>
  <si>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</si>
  <si>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</si>
  <si>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</si>
  <si>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</si>
  <si>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</si>
  <si>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</si>
  <si>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</si>
  <si>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</si>
  <si>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</si>
  <si>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</si>
  <si>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</si>
  <si>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</si>
  <si>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</si>
  <si>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</si>
  <si>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</si>
  <si>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</si>
  <si>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</si>
  <si>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</si>
  <si>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</si>
  <si>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</si>
  <si>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</si>
  <si>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</si>
  <si>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</si>
  <si>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</si>
  <si>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</si>
  <si>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</si>
  <si>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</si>
  <si>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</si>
  <si>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</si>
  <si>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</si>
  <si>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</si>
  <si>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</si>
  <si>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</si>
  <si>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</si>
  <si>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</si>
  <si>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</si>
  <si>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</si>
  <si>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</si>
  <si>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</si>
  <si>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</si>
  <si>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</si>
  <si>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</si>
  <si>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</si>
  <si>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</si>
  <si>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</si>
  <si>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</si>
  <si>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</si>
  <si>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</si>
  <si>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</si>
  <si>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</si>
  <si>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</si>
  <si>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</si>
  <si>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</si>
  <si>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</si>
  <si>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</si>
  <si>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</si>
  <si>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</si>
  <si>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</si>
  <si>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</si>
  <si>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</si>
  <si>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</si>
  <si>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</si>
  <si>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</si>
  <si>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</si>
  <si>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</si>
  <si>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</si>
  <si>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</si>
  <si>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</si>
  <si>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</si>
  <si>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</si>
  <si>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</si>
  <si>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</si>
  <si>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</si>
  <si>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</si>
  <si>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</si>
  <si>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</si>
  <si>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</si>
  <si>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</si>
  <si>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</si>
  <si>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</si>
  <si>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</si>
  <si>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</si>
  <si>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</si>
  <si>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</si>
  <si>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</si>
  <si>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</si>
  <si>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</si>
  <si>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</si>
  <si>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</si>
  <si>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</si>
  <si>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</si>
  <si>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</si>
  <si>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</si>
  <si>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</si>
  <si>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</si>
  <si>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</si>
  <si>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</si>
  <si>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</si>
  <si>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</si>
  <si>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</si>
  <si>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</si>
  <si>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</si>
  <si>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</si>
  <si>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</si>
  <si>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</si>
  <si>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</si>
  <si>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</si>
  <si>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</si>
  <si>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</si>
  <si>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</si>
  <si>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</si>
  <si>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</si>
  <si>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</si>
  <si>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</si>
  <si>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</si>
  <si>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</si>
  <si>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</si>
  <si>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</si>
  <si>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</si>
  <si>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</si>
  <si>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</si>
  <si>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</si>
  <si>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</si>
  <si>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</si>
  <si>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</si>
  <si>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</si>
  <si>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</si>
  <si>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</si>
  <si>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</si>
  <si>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</si>
  <si>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</si>
  <si>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</si>
  <si>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</si>
  <si>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</si>
  <si>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</si>
  <si>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</si>
  <si>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</si>
  <si>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</si>
  <si>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</si>
  <si>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</si>
  <si>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</si>
  <si>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</si>
  <si>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</si>
  <si>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</si>
  <si>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</si>
  <si>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</si>
  <si>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</si>
  <si>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</si>
  <si>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</si>
  <si>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</si>
  <si>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</si>
  <si>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</si>
  <si>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</si>
  <si>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</si>
  <si>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</si>
  <si>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</si>
  <si>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</si>
  <si>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</si>
  <si>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</si>
  <si>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</si>
  <si>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</si>
  <si>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</si>
  <si>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</si>
  <si>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</si>
  <si>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</si>
  <si>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</si>
  <si>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</si>
  <si>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</si>
  <si>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</si>
  <si>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</si>
  <si>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</si>
  <si>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</si>
  <si>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</si>
  <si>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</si>
  <si>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</si>
  <si>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</si>
  <si>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</si>
  <si>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</si>
  <si>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</si>
  <si>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</si>
  <si>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</si>
  <si>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</si>
  <si>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</si>
  <si>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</si>
  <si>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</si>
  <si>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</si>
  <si>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</si>
  <si>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</si>
  <si>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</si>
  <si>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</si>
  <si>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</si>
  <si>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</si>
  <si>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</si>
  <si>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</si>
  <si>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</si>
  <si>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</si>
  <si>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</si>
  <si>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</si>
  <si>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</si>
  <si>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</si>
  <si>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</si>
  <si>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</si>
  <si>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</si>
  <si>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</si>
  <si>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</si>
  <si>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</si>
  <si>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</si>
  <si>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</si>
  <si>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</si>
  <si>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</si>
  <si>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</si>
  <si>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</si>
  <si>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</si>
  <si>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</si>
  <si>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</si>
  <si>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</si>
  <si>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</si>
  <si>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</si>
  <si>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</si>
  <si>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</si>
  <si>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</si>
  <si>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</si>
  <si>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</si>
  <si>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</si>
  <si>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</si>
  <si>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</si>
  <si>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</si>
  <si>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</si>
  <si>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</si>
  <si>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</si>
  <si>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</si>
  <si>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</si>
  <si>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</si>
  <si>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</si>
  <si>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</si>
  <si>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</si>
  <si>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</si>
  <si>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</si>
  <si>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</si>
  <si>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</si>
  <si>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</si>
  <si>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</si>
  <si>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</si>
  <si>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</si>
  <si>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</si>
  <si>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</si>
  <si>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</si>
  <si>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</si>
  <si>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</si>
  <si>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</si>
  <si>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</si>
  <si>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</si>
  <si>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</si>
  <si>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</si>
  <si>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</si>
  <si>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</si>
  <si>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</si>
  <si>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</si>
  <si>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</si>
  <si>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</si>
  <si>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</si>
  <si>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</si>
  <si>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</si>
  <si>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</si>
  <si>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</si>
  <si>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</si>
  <si>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</si>
  <si>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</si>
  <si>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</si>
  <si>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</si>
  <si>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</si>
  <si>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</si>
  <si>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</si>
  <si>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</si>
  <si>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</si>
  <si>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</si>
  <si>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</si>
  <si>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</si>
  <si>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</si>
  <si>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</si>
  <si>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</si>
  <si>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</si>
  <si>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</si>
  <si>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</si>
  <si>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</si>
  <si>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</si>
  <si>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</si>
  <si>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</si>
  <si>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</si>
  <si>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</si>
  <si>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</si>
  <si>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</si>
  <si>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</si>
  <si>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</si>
  <si>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</si>
  <si>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</si>
  <si>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</si>
  <si>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</si>
  <si>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</si>
  <si>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</si>
  <si>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</si>
  <si>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</si>
  <si>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</si>
  <si>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</si>
  <si>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</si>
  <si>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</si>
  <si>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</si>
  <si>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</si>
  <si>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</si>
  <si>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</si>
  <si>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</si>
  <si>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</si>
  <si>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</si>
  <si>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</si>
  <si>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</si>
  <si>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</si>
  <si>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</si>
  <si>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</si>
  <si>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</si>
  <si>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</si>
  <si>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</si>
  <si>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</si>
  <si>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</si>
  <si>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</si>
  <si>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</si>
  <si>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</si>
  <si>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</si>
  <si>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</si>
  <si>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</si>
  <si>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</si>
  <si>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</si>
  <si>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</si>
  <si>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</si>
  <si>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</si>
  <si>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</si>
  <si>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</si>
  <si>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</si>
  <si>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</si>
  <si>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</si>
  <si>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</si>
  <si>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</si>
  <si>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</si>
  <si>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</si>
  <si>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</si>
  <si>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</si>
  <si>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</si>
  <si>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</si>
  <si>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</si>
  <si>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</si>
  <si>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</si>
  <si>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</si>
  <si>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</si>
  <si>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</si>
  <si>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</si>
  <si>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</si>
  <si>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</si>
  <si>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</si>
  <si>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</si>
  <si>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</si>
  <si>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</si>
  <si>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</si>
  <si>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</si>
  <si>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</si>
  <si>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</si>
  <si>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</si>
  <si>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</si>
  <si>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</si>
  <si>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</si>
  <si>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</si>
  <si>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</si>
  <si>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</si>
  <si>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</si>
  <si>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</si>
  <si>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</si>
  <si>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</si>
  <si>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</si>
  <si>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</si>
  <si>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</si>
  <si>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</si>
  <si>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</si>
  <si>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</si>
  <si>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</si>
  <si>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</si>
  <si>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</si>
  <si>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</si>
  <si>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</si>
  <si>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</si>
  <si>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</si>
  <si>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</si>
  <si>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</si>
  <si>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</si>
  <si>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</si>
  <si>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</si>
  <si>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</si>
  <si>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</si>
  <si>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</si>
  <si>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</si>
  <si>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</si>
  <si>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</si>
  <si>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</si>
  <si>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</si>
  <si>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</si>
  <si>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</si>
  <si>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</si>
  <si>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</si>
  <si>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</si>
  <si>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</si>
  <si>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</si>
  <si>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</si>
  <si>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</si>
  <si>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</si>
  <si>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</si>
  <si>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</si>
  <si>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</si>
  <si>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</si>
  <si>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</si>
  <si>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</si>
  <si>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</si>
  <si>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</si>
  <si>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</si>
  <si>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</si>
  <si>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</si>
  <si>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</si>
  <si>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</si>
  <si>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</si>
  <si>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</si>
  <si>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</si>
  <si>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</si>
  <si>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</si>
  <si>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</si>
  <si>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</si>
  <si>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</si>
  <si>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</si>
  <si>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</si>
  <si>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</si>
  <si>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</si>
  <si>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</si>
  <si>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</si>
  <si>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</si>
  <si>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</si>
  <si>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</si>
  <si>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</si>
  <si>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</si>
  <si>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</si>
  <si>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</si>
  <si>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</si>
  <si>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</si>
  <si>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</si>
  <si>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</si>
  <si>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</si>
  <si>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</si>
  <si>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</si>
  <si>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</si>
  <si>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</si>
  <si>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</si>
  <si>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</si>
  <si>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</si>
  <si>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</si>
  <si>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</si>
  <si>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</si>
  <si>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</si>
  <si>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</si>
  <si>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</si>
  <si>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</si>
  <si>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</si>
  <si>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</si>
  <si>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</si>
  <si>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</si>
  <si>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</si>
  <si>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</si>
  <si>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</si>
  <si>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</si>
  <si>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</si>
  <si>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</si>
  <si>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</si>
  <si>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</si>
  <si>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</si>
  <si>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</si>
  <si>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</si>
  <si>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</si>
  <si>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</si>
  <si>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</si>
  <si>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</si>
  <si>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</si>
  <si>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</si>
  <si>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</si>
  <si>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</si>
  <si>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</si>
  <si>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</si>
  <si>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</si>
  <si>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</si>
  <si>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</si>
  <si>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</si>
  <si>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</si>
  <si>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</si>
  <si>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</si>
  <si>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</si>
  <si>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</si>
  <si>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</si>
  <si>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</si>
  <si>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</si>
  <si>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</si>
  <si>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</si>
  <si>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</si>
  <si>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</si>
  <si>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</si>
  <si>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</si>
  <si>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</si>
  <si>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</si>
  <si>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</si>
  <si>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</si>
  <si>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</si>
  <si>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</si>
  <si>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</si>
  <si>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</si>
  <si>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</si>
  <si>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</si>
  <si>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</si>
  <si>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</si>
  <si>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</si>
  <si>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</si>
  <si>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</si>
  <si>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</si>
  <si>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</si>
  <si>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</si>
  <si>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</si>
  <si>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</si>
  <si>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</si>
  <si>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</si>
  <si>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</si>
  <si>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</si>
  <si>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</si>
  <si>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</si>
  <si>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</si>
  <si>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</si>
  <si>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</si>
  <si>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</si>
  <si>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</si>
  <si>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</si>
  <si>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</si>
  <si>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</si>
  <si>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</si>
  <si>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</si>
  <si>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</si>
  <si>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</si>
  <si>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</si>
  <si>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</si>
  <si>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</si>
  <si>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</si>
  <si>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</si>
  <si>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</si>
  <si>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</si>
  <si>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</si>
  <si>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</si>
  <si>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</si>
  <si>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</si>
  <si>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</si>
  <si>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</si>
  <si>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</si>
  <si>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</si>
  <si>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</si>
  <si>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</si>
  <si>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</si>
  <si>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</si>
  <si>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</si>
  <si>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</si>
  <si>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</si>
  <si>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</si>
  <si>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</si>
  <si>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</si>
  <si>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</si>
  <si>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</si>
  <si>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</si>
  <si>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</si>
  <si>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</si>
  <si>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</si>
  <si>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</si>
  <si>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</si>
  <si>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</si>
  <si>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</si>
  <si>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</si>
  <si>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</si>
  <si>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</si>
  <si>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</si>
  <si>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</si>
  <si>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</si>
  <si>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</si>
  <si>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</si>
  <si>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</si>
  <si>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</si>
  <si>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</si>
  <si>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</si>
  <si>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</si>
  <si>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</si>
  <si>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</si>
  <si>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</si>
  <si>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</si>
  <si>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</si>
  <si>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</si>
  <si>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</si>
  <si>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</si>
  <si>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</si>
  <si>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</si>
  <si>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</si>
  <si>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</si>
  <si>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</si>
  <si>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</si>
  <si>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</si>
  <si>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</si>
  <si>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</si>
  <si>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</si>
  <si>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</si>
  <si>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</si>
  <si>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</si>
  <si>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</si>
  <si>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</si>
  <si>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</si>
  <si>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</si>
  <si>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</si>
  <si>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</si>
  <si>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</si>
  <si>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</si>
  <si>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</si>
  <si>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</si>
  <si>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</si>
  <si>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</si>
  <si>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</si>
  <si>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</si>
  <si>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</si>
  <si>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</si>
  <si>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</si>
  <si>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</si>
  <si>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</si>
  <si>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</si>
  <si>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</si>
  <si>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</si>
  <si>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</si>
  <si>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</si>
  <si>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</si>
  <si>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</si>
  <si>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</si>
  <si>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</si>
  <si>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</si>
  <si>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</si>
  <si>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</si>
  <si>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</si>
  <si>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</si>
  <si>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</si>
  <si>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</si>
  <si>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</si>
  <si>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</si>
  <si>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</si>
  <si>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</si>
  <si>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</si>
  <si>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</si>
  <si>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</si>
  <si>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</si>
  <si>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</si>
  <si>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</si>
  <si>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</si>
  <si>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</si>
  <si>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</si>
  <si>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</si>
  <si>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</si>
  <si>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</si>
  <si>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</si>
  <si>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</si>
  <si>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</si>
  <si>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</si>
  <si>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</si>
  <si>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</si>
  <si>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</si>
  <si>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</si>
  <si>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</si>
  <si>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</si>
  <si>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</si>
  <si>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</si>
  <si>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</si>
  <si>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</si>
  <si>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</si>
  <si>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</si>
  <si>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</si>
  <si>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</si>
  <si>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</si>
  <si>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</si>
  <si>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</si>
  <si>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</si>
  <si>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</si>
  <si>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</si>
  <si>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</si>
  <si>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</si>
  <si>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</si>
  <si>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</si>
  <si>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</si>
  <si>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</si>
  <si>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</si>
  <si>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</si>
  <si>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</si>
  <si>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</si>
  <si>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</si>
  <si>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</si>
  <si>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</si>
  <si>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</si>
  <si>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</si>
  <si>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</si>
  <si>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</si>
  <si>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</si>
  <si>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</si>
  <si>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</si>
  <si>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</si>
  <si>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</si>
  <si>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</si>
  <si>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</si>
  <si>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</si>
  <si>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</si>
  <si>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</si>
  <si>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</si>
  <si>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</si>
  <si>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</si>
  <si>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</si>
  <si>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</si>
  <si>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</si>
  <si>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</si>
  <si>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</si>
  <si>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</si>
  <si>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</si>
  <si>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</si>
  <si>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</si>
  <si>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</si>
  <si>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</si>
  <si>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</si>
  <si>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</si>
  <si>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</si>
  <si>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</si>
  <si>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</si>
  <si>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</si>
  <si>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</si>
  <si>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</si>
  <si>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</si>
  <si>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</si>
  <si>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</si>
  <si>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</si>
  <si>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</si>
  <si>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</si>
  <si>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</si>
  <si>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</si>
  <si>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</si>
  <si>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</si>
  <si>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</si>
  <si>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</si>
  <si>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</si>
  <si>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</si>
  <si>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</si>
  <si>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</si>
  <si>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</si>
  <si>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</si>
  <si>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</si>
  <si>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</si>
  <si>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</si>
  <si>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</si>
  <si>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</si>
  <si>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</si>
  <si>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</si>
  <si>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</si>
  <si>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</si>
  <si>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</si>
  <si>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</si>
  <si>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</si>
  <si>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</si>
  <si>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</si>
  <si>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</si>
  <si>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</si>
  <si>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</si>
  <si>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</si>
  <si>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</si>
  <si>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</si>
  <si>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</si>
  <si>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</si>
  <si>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</si>
  <si>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</si>
  <si>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</si>
  <si>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</si>
  <si>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</si>
  <si>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</si>
  <si>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</si>
  <si>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</si>
  <si>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</si>
  <si>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</si>
  <si>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</si>
  <si>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</si>
  <si>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</si>
  <si>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</si>
  <si>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</si>
  <si>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</si>
  <si>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</si>
  <si>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</si>
  <si>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</si>
  <si>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</si>
  <si>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</si>
  <si>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</si>
  <si>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</si>
  <si>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</si>
  <si>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</si>
  <si>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</si>
  <si>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</si>
  <si>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</si>
  <si>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</si>
  <si>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</si>
  <si>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</si>
  <si>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</si>
  <si>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</si>
  <si>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</si>
  <si>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</si>
  <si>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</si>
  <si>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</si>
  <si>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</si>
  <si>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</si>
  <si>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</si>
  <si>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</si>
  <si>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</si>
  <si>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</si>
  <si>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</si>
  <si>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</si>
  <si>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</si>
  <si>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</si>
  <si>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</si>
  <si>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</si>
  <si>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</si>
  <si>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</si>
  <si>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</si>
  <si>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</si>
  <si>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</si>
  <si>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</si>
  <si>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</si>
  <si>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</si>
  <si>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</si>
  <si>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</si>
  <si>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</si>
  <si>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</si>
  <si>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</si>
  <si>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</si>
  <si>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</si>
  <si>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</si>
  <si>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</si>
  <si>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</si>
  <si>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</si>
  <si>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</si>
  <si>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</si>
  <si>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</si>
  <si>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</si>
  <si>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</si>
  <si>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</si>
  <si>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</si>
  <si>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</si>
  <si>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</si>
  <si>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</si>
  <si>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</si>
  <si>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</si>
  <si>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</si>
  <si>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</si>
  <si>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</si>
  <si>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</si>
  <si>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</si>
  <si>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</si>
  <si>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</si>
  <si>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</si>
  <si>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</si>
  <si>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</si>
  <si>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</si>
  <si>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</si>
  <si>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</si>
  <si>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</si>
  <si>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</si>
  <si>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</si>
  <si>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</si>
  <si>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</si>
  <si>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</si>
  <si>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</si>
  <si>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</si>
  <si>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</si>
  <si>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</si>
  <si>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</si>
  <si>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</si>
  <si>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</si>
  <si>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</si>
  <si>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</si>
  <si>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</si>
  <si>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</si>
  <si>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</si>
  <si>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</si>
  <si>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</si>
  <si>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</si>
  <si>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</si>
  <si>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</si>
  <si>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</si>
  <si>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</si>
  <si>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</si>
  <si>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</si>
  <si>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</si>
  <si>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</si>
  <si>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</si>
  <si>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</si>
  <si>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</si>
  <si>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</si>
  <si>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</si>
  <si>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</si>
  <si>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</si>
  <si>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</si>
  <si>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</si>
  <si>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</si>
  <si>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</si>
  <si>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</si>
  <si>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</si>
  <si>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</si>
  <si>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</si>
  <si>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</si>
  <si>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</si>
  <si>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</si>
  <si>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</si>
  <si>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</si>
  <si>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</si>
  <si>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</si>
  <si>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</si>
  <si>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</si>
  <si>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</si>
  <si>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</si>
  <si>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</si>
  <si>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</si>
  <si>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</si>
  <si>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</si>
  <si>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</si>
  <si>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</si>
  <si>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</si>
  <si>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</si>
  <si>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</si>
  <si>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</si>
  <si>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</si>
  <si>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</si>
  <si>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</si>
  <si>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</si>
  <si>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</si>
  <si>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</si>
  <si>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</si>
  <si>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</si>
  <si>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</si>
  <si>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</si>
  <si>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</si>
  <si>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</si>
  <si>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</si>
  <si>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</si>
  <si>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</si>
  <si>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</si>
  <si>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</si>
  <si>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</si>
  <si>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</si>
  <si>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</si>
  <si>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</si>
  <si>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</si>
  <si>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</si>
  <si>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</si>
  <si>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</si>
  <si>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</si>
  <si>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</si>
  <si>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</si>
  <si>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</si>
  <si>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</si>
  <si>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</si>
  <si>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</si>
  <si>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</si>
  <si>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</si>
  <si>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</si>
  <si>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</si>
  <si>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</si>
  <si>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</si>
  <si>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</si>
  <si>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</si>
  <si>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</si>
  <si>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</si>
  <si>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</si>
  <si>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</si>
  <si>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</si>
  <si>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</si>
  <si>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</si>
  <si>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</si>
  <si>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</si>
  <si>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</si>
  <si>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</si>
  <si>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</si>
  <si>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</si>
  <si>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</si>
  <si>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</si>
  <si>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</si>
  <si>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</si>
  <si>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</si>
  <si>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</si>
  <si>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</si>
  <si>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</si>
  <si>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</si>
  <si>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</si>
  <si>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</si>
  <si>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</si>
  <si>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</si>
  <si>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</si>
  <si>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</si>
  <si>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</si>
  <si>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</si>
  <si>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</si>
  <si>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</si>
  <si>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</si>
  <si>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</si>
  <si>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</si>
  <si>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</si>
  <si>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</si>
  <si>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</si>
  <si>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</si>
  <si>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</si>
  <si>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</si>
  <si>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</si>
  <si>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</si>
  <si>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</si>
  <si>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</si>
  <si>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</si>
  <si>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</si>
  <si>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</si>
  <si>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</si>
  <si>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</si>
  <si>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</si>
  <si>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</si>
  <si>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</si>
  <si>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</si>
  <si>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</si>
  <si>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</si>
  <si>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</si>
  <si>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</si>
  <si>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</si>
  <si>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</si>
  <si>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</si>
  <si>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</si>
  <si>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</si>
  <si>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</si>
  <si>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</si>
  <si>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</si>
  <si>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</si>
  <si>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</si>
  <si>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</si>
  <si>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</si>
  <si>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</si>
  <si>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</si>
  <si>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</si>
  <si>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</si>
  <si>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</si>
  <si>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</si>
  <si>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</si>
  <si>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</si>
  <si>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</si>
  <si>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</si>
  <si>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</si>
  <si>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</si>
  <si>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</si>
  <si>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</si>
  <si>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</si>
  <si>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</si>
  <si>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</si>
  <si>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</si>
  <si>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</si>
  <si>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</si>
  <si>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</si>
  <si>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</si>
  <si>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</si>
  <si>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</si>
  <si>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</si>
  <si>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</si>
  <si>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</si>
  <si>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</si>
  <si>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</si>
  <si>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</si>
  <si>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</si>
  <si>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</si>
  <si>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</si>
  <si>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</si>
  <si>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</si>
  <si>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</si>
  <si>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</si>
  <si>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</si>
  <si>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</si>
  <si>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</si>
  <si>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</si>
  <si>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</si>
  <si>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</si>
  <si>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</si>
  <si>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</si>
  <si>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</si>
  <si>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</si>
  <si>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</si>
  <si>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</si>
  <si>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</si>
  <si>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</si>
  <si>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</si>
  <si>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</si>
  <si>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</si>
  <si>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</si>
  <si>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</si>
  <si>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</si>
  <si>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</si>
  <si>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</si>
  <si>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</si>
  <si>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</si>
  <si>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</si>
  <si>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</si>
  <si>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</si>
  <si>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</si>
  <si>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</si>
  <si>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</si>
  <si>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</si>
  <si>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</si>
  <si>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</si>
  <si>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</si>
  <si>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</si>
  <si>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</si>
  <si>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</si>
  <si>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</si>
  <si>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</si>
  <si>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</si>
  <si>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</si>
  <si>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</si>
  <si>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</si>
  <si>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</si>
  <si>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</si>
  <si>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</si>
  <si>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</si>
  <si>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</si>
  <si>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</si>
  <si>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</si>
  <si>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</si>
  <si>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</si>
  <si>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</si>
  <si>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</si>
  <si>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</si>
  <si>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</si>
  <si>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</si>
  <si>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</si>
  <si>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</si>
  <si>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</si>
  <si>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</si>
  <si>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</si>
  <si>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</si>
  <si>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</si>
  <si>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</si>
  <si>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</si>
  <si>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</si>
  <si>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</si>
  <si>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</si>
  <si>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</si>
  <si>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</si>
  <si>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</si>
  <si>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</si>
  <si>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</si>
  <si>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</si>
  <si>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</si>
  <si>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</si>
  <si>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</si>
  <si>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</si>
  <si>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</si>
  <si>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</si>
  <si>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</si>
  <si>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</si>
  <si>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</si>
  <si>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</si>
  <si>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</si>
  <si>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</si>
  <si>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</si>
  <si>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</si>
  <si>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</si>
  <si>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</si>
  <si>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</si>
  <si>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</si>
  <si>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</si>
  <si>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</si>
  <si>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</si>
  <si>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</si>
  <si>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</si>
  <si>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</si>
  <si>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</si>
  <si>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</si>
  <si>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</si>
  <si>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</si>
  <si>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</si>
  <si>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</si>
  <si>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</si>
  <si>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</si>
  <si>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</si>
  <si>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</si>
  <si>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</si>
  <si>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</si>
  <si>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</si>
  <si>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</si>
  <si>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</si>
  <si>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</si>
  <si>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</si>
  <si>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</si>
  <si>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</si>
  <si>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</si>
  <si>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</si>
  <si>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</si>
  <si>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</si>
  <si>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</si>
  <si>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</si>
  <si>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</si>
  <si>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</si>
  <si>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</si>
  <si>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</si>
  <si>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</si>
  <si>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</si>
  <si>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</si>
  <si>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</si>
  <si>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</si>
  <si>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</si>
  <si>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</si>
  <si>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</si>
  <si>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</si>
  <si>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</si>
  <si>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</si>
  <si>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</si>
  <si>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</si>
  <si>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</si>
  <si>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</si>
  <si>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</si>
  <si>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</si>
  <si>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</si>
  <si>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</si>
  <si>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</si>
  <si>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</si>
  <si>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</si>
  <si>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</si>
  <si>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</si>
  <si>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</si>
  <si>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</si>
  <si>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</si>
  <si>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</si>
  <si>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</si>
  <si>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</si>
  <si>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</si>
  <si>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</si>
  <si>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</si>
  <si>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</si>
  <si>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</si>
  <si>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</si>
  <si>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</si>
  <si>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</si>
  <si>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</si>
  <si>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</si>
  <si>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</si>
  <si>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</si>
  <si>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</si>
  <si>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</si>
  <si>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</si>
  <si>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</si>
  <si>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</si>
  <si>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</si>
  <si>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</si>
  <si>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</si>
  <si>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</si>
  <si>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</si>
  <si>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</si>
  <si>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</si>
  <si>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</si>
  <si>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</si>
  <si>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</si>
  <si>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</si>
  <si>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</si>
  <si>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</si>
  <si>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</si>
  <si>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</si>
  <si>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</si>
  <si>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</si>
  <si>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</si>
  <si>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</si>
  <si>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</si>
  <si>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</si>
  <si>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</si>
  <si>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</si>
  <si>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</si>
  <si>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</si>
  <si>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</si>
  <si>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</si>
  <si>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</si>
  <si>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</si>
  <si>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</si>
  <si>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</si>
  <si>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</si>
  <si>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</si>
  <si>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</si>
  <si>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</si>
  <si>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</si>
  <si>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</si>
  <si>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</si>
  <si>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</si>
  <si>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</si>
  <si>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</si>
  <si>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</si>
  <si>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</si>
  <si>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</si>
  <si>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</si>
  <si>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</si>
  <si>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</si>
  <si>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</si>
  <si>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</si>
  <si>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</si>
  <si>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</si>
  <si>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</si>
  <si>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</si>
  <si>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</si>
  <si>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</si>
  <si>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</si>
  <si>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</si>
  <si>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</si>
  <si>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</si>
  <si>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</si>
  <si>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</si>
  <si>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</si>
  <si>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</si>
  <si>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</si>
  <si>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</si>
  <si>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</si>
  <si>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</si>
  <si>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</si>
  <si>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</si>
  <si>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</si>
  <si>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</si>
  <si>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</si>
  <si>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</si>
  <si>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</si>
  <si>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</si>
  <si>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</si>
  <si>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</si>
  <si>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</si>
  <si>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</si>
  <si>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</si>
  <si>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</si>
  <si>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</si>
  <si>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</si>
  <si>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</si>
  <si>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</si>
  <si>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</si>
  <si>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</si>
  <si>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</si>
  <si>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</si>
  <si>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</si>
  <si>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</si>
  <si>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</si>
  <si>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</si>
  <si>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</si>
  <si>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</si>
  <si>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</si>
  <si>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</si>
  <si>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</si>
  <si>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</si>
  <si>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</si>
  <si>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</si>
  <si>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</si>
  <si>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</si>
  <si>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</si>
  <si>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</si>
  <si>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</si>
  <si>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</si>
  <si>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</si>
  <si>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</si>
  <si>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</si>
  <si>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</si>
  <si>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</si>
  <si>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</si>
  <si>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</si>
  <si>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</si>
  <si>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</si>
  <si>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</si>
  <si>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</si>
  <si>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</si>
  <si>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</si>
  <si>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</si>
  <si>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</si>
  <si>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</si>
  <si>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</si>
  <si>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</si>
  <si>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</si>
  <si>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</si>
  <si>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</si>
  <si>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</si>
  <si>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</si>
  <si>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</si>
  <si>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</si>
  <si>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</si>
  <si>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</si>
  <si>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</si>
  <si>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</si>
  <si>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</si>
  <si>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</si>
  <si>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</si>
  <si>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</si>
  <si>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</si>
  <si>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</si>
  <si>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</si>
  <si>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</si>
  <si>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</si>
  <si>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</si>
  <si>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</si>
  <si>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</si>
  <si>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</si>
  <si>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</si>
  <si>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</si>
  <si>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</si>
  <si>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</si>
  <si>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</si>
  <si>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</si>
  <si>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</si>
  <si>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</si>
  <si>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</si>
  <si>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</si>
  <si>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</si>
  <si>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</si>
  <si>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</si>
  <si>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</si>
  <si>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</si>
  <si>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</si>
  <si>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</si>
  <si>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</si>
  <si>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</si>
  <si>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</si>
  <si>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</si>
  <si>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</si>
  <si>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</si>
  <si>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</si>
  <si>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</si>
  <si>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</si>
  <si>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</si>
  <si>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</si>
  <si>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</si>
  <si>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</si>
  <si>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</si>
  <si>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</si>
  <si>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</si>
  <si>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</si>
  <si>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</si>
  <si>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</si>
  <si>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</si>
  <si>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</si>
  <si>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</si>
  <si>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</si>
  <si>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</si>
  <si>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</si>
  <si>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</si>
  <si>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</si>
  <si>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</si>
  <si>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</si>
  <si>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</si>
  <si>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</si>
  <si>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</si>
  <si>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</si>
  <si>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</si>
  <si>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</si>
  <si>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</si>
  <si>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</si>
  <si>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</si>
  <si>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</si>
  <si>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</si>
  <si>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</si>
  <si>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</si>
  <si>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</si>
  <si>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</si>
  <si>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</si>
  <si>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</si>
  <si>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</si>
  <si>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</si>
  <si>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</si>
  <si>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</si>
  <si>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</si>
  <si>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</si>
  <si>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</si>
  <si>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</si>
  <si>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</si>
  <si>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</si>
  <si>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</si>
  <si>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</si>
  <si>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</si>
  <si>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</si>
  <si>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</si>
  <si>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</si>
  <si>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</si>
  <si>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</si>
  <si>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</si>
  <si>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</si>
  <si>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</si>
  <si>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</si>
  <si>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</si>
  <si>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</si>
  <si>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</si>
  <si>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</si>
  <si>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</si>
  <si>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</si>
  <si>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</si>
  <si>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</si>
  <si>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</si>
  <si>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</si>
  <si>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</si>
  <si>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</si>
  <si>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</si>
  <si>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</si>
  <si>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</si>
  <si>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</si>
  <si>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</si>
  <si>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</si>
  <si>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</si>
  <si>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</si>
  <si>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</si>
  <si>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</si>
  <si>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</si>
  <si>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</si>
  <si>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</si>
  <si>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</si>
  <si>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</si>
  <si>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</si>
  <si>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</si>
  <si>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</si>
  <si>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</si>
  <si>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</si>
  <si>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</si>
  <si>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</si>
  <si>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</si>
  <si>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</si>
  <si>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</si>
  <si>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</si>
  <si>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</si>
  <si>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</si>
  <si>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</si>
  <si>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</si>
  <si>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</si>
  <si>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</si>
  <si>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</si>
  <si>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</si>
  <si>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</si>
  <si>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</si>
  <si>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</si>
  <si>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</si>
  <si>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</si>
  <si>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</si>
  <si>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</si>
  <si>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</si>
  <si>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</si>
  <si>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</si>
  <si>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</si>
  <si>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</si>
  <si>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</si>
  <si>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</si>
  <si>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</si>
  <si>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</si>
  <si>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</si>
  <si>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</si>
  <si>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</si>
  <si>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</si>
  <si>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</si>
  <si>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</si>
  <si>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</si>
  <si>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</si>
  <si>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</si>
  <si>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</si>
  <si>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</si>
  <si>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</si>
  <si>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</si>
  <si>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</si>
  <si>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</si>
  <si>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</si>
  <si>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</si>
  <si>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</si>
  <si>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</si>
  <si>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</si>
  <si>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</si>
  <si>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</si>
  <si>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</si>
  <si>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</si>
  <si>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</si>
  <si>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</si>
  <si>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</si>
  <si>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</si>
  <si>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</si>
  <si>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</si>
  <si>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</si>
  <si>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</si>
  <si>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</si>
  <si>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</si>
  <si>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</si>
  <si>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</si>
  <si>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</si>
  <si>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</si>
  <si>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</si>
  <si>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</si>
  <si>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</si>
  <si>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</si>
  <si>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</si>
  <si>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</si>
  <si>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</si>
  <si>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</si>
  <si>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</si>
  <si>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</si>
  <si>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</si>
  <si>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</si>
  <si>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</si>
  <si>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</si>
  <si>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</si>
  <si>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</si>
  <si>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</si>
  <si>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</si>
  <si>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</si>
  <si>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</si>
  <si>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</si>
  <si>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</si>
  <si>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</si>
  <si>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</si>
  <si>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</si>
  <si>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</si>
  <si>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</si>
  <si>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</si>
  <si>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</si>
  <si>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</si>
  <si>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</si>
  <si>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</si>
  <si>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</si>
  <si>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</si>
  <si>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</si>
  <si>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</si>
  <si>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</si>
  <si>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</si>
  <si>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</si>
  <si>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</si>
  <si>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</si>
  <si>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</si>
  <si>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</si>
  <si>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</si>
  <si>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</si>
  <si>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</si>
  <si>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</si>
  <si>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</si>
  <si>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</si>
  <si>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</si>
  <si>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</si>
  <si>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</si>
  <si>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</si>
  <si>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</si>
  <si>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</si>
  <si>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</si>
  <si>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</si>
  <si>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</si>
  <si>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</si>
  <si>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</si>
  <si>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</si>
  <si>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</si>
  <si>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</si>
  <si>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</si>
  <si>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</si>
  <si>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</si>
  <si>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</si>
  <si>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</si>
  <si>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</si>
  <si>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</si>
  <si>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</si>
  <si>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</si>
  <si>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</si>
  <si>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</si>
  <si>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</si>
  <si>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</si>
  <si>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</si>
  <si>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</si>
  <si>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</si>
  <si>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</si>
  <si>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</si>
  <si>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</si>
  <si>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</si>
  <si>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</si>
  <si>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</si>
  <si>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</si>
  <si>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</si>
  <si>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</si>
  <si>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</si>
  <si>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</si>
  <si>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</si>
  <si>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</si>
  <si>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</si>
  <si>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</si>
  <si>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</si>
  <si>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</si>
  <si>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</si>
  <si>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</si>
  <si>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</si>
  <si>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</si>
  <si>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</si>
  <si>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</si>
  <si>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</si>
  <si>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</si>
  <si>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</si>
  <si>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</si>
  <si>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</si>
  <si>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</si>
  <si>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</si>
  <si>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</si>
  <si>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</si>
  <si>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</si>
  <si>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</si>
  <si>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</si>
  <si>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</si>
  <si>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</si>
  <si>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</si>
  <si>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</si>
  <si>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</si>
  <si>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</si>
  <si>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</si>
  <si>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</si>
  <si>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</si>
  <si>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</si>
  <si>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</si>
  <si>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</si>
  <si>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</si>
  <si>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</si>
  <si>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</si>
  <si>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</si>
  <si>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</si>
  <si>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</si>
  <si>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</si>
  <si>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</si>
  <si>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</si>
  <si>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</si>
  <si>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</si>
  <si>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</si>
  <si>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</si>
  <si>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</si>
  <si>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</si>
  <si>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</si>
  <si>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</si>
  <si>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</si>
  <si>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</si>
  <si>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</si>
  <si>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</si>
  <si>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</si>
  <si>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</si>
  <si>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</si>
  <si>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</si>
  <si>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</si>
  <si>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</si>
  <si>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</si>
  <si>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</si>
  <si>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</si>
  <si>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</si>
  <si>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</si>
  <si>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</si>
  <si>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</si>
  <si>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</si>
  <si>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</si>
  <si>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</si>
  <si>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</si>
  <si>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</si>
  <si>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</si>
  <si>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</si>
  <si>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</si>
  <si>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</si>
  <si>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</si>
  <si>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</si>
  <si>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</si>
  <si>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</si>
  <si>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</si>
  <si>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</si>
  <si>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</si>
  <si>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</si>
  <si>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</si>
  <si>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</si>
  <si>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</si>
  <si>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</si>
  <si>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</si>
  <si>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</si>
  <si>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</si>
  <si>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</si>
  <si>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</si>
  <si>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</si>
  <si>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</si>
  <si>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</si>
  <si>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</si>
  <si>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</si>
  <si>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</si>
  <si>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</si>
  <si>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</si>
  <si>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</si>
  <si>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</si>
  <si>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</si>
  <si>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</si>
  <si>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</si>
  <si>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</si>
  <si>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</si>
  <si>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</si>
  <si>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</si>
  <si>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</si>
  <si>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</si>
  <si>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</si>
  <si>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</si>
  <si>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</si>
  <si>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</si>
  <si>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</si>
  <si>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</si>
  <si>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</si>
  <si>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</si>
  <si>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</si>
  <si>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</si>
  <si>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</si>
  <si>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</si>
  <si>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</si>
  <si>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</si>
  <si>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</si>
  <si>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</si>
  <si>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</si>
  <si>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</si>
  <si>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</si>
  <si>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</si>
  <si>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</si>
  <si>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</si>
  <si>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</si>
  <si>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</si>
  <si>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</si>
  <si>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</si>
  <si>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</si>
  <si>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</si>
  <si>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</si>
  <si>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</si>
  <si>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</si>
  <si>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</si>
  <si>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</si>
  <si>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</si>
  <si>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</si>
  <si>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</si>
  <si>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</si>
  <si>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</si>
  <si>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</si>
  <si>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</si>
  <si>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</si>
  <si>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</si>
  <si>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</si>
  <si>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</si>
  <si>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</si>
  <si>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</si>
  <si>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</si>
  <si>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</si>
  <si>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</si>
  <si>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</si>
  <si>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</si>
  <si>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</si>
  <si>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</si>
  <si>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</si>
  <si>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</si>
  <si>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</si>
  <si>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</si>
  <si>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</si>
  <si>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</si>
  <si>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</si>
  <si>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</si>
  <si>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</si>
  <si>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</si>
  <si>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</si>
  <si>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</si>
  <si>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</si>
  <si>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</si>
  <si>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</si>
  <si>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</si>
  <si>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</si>
  <si>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</si>
  <si>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</si>
  <si>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</si>
  <si>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</si>
  <si>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</si>
  <si>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</si>
  <si>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</si>
  <si>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</si>
  <si>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</si>
  <si>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</si>
  <si>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</si>
  <si>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</si>
  <si>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</si>
  <si>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</si>
  <si>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</si>
  <si>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</si>
  <si>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</si>
  <si>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</si>
  <si>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</si>
  <si>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</si>
  <si>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</si>
  <si>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</si>
  <si>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</si>
  <si>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</si>
  <si>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</si>
  <si>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</si>
  <si>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</si>
  <si>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</si>
  <si>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</si>
  <si>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</si>
  <si>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</si>
  <si>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</si>
  <si>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</si>
  <si>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</si>
  <si>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</si>
  <si>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</si>
  <si>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</si>
  <si>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</si>
  <si>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</si>
  <si>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</si>
  <si>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</si>
  <si>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</si>
  <si>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</si>
  <si>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</si>
  <si>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</si>
  <si>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</si>
  <si>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</si>
  <si>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</si>
  <si>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</si>
  <si>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</si>
  <si>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</si>
  <si>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</si>
  <si>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</si>
  <si>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</si>
  <si>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</si>
  <si>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</si>
  <si>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</si>
  <si>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</si>
  <si>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</si>
  <si>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</si>
  <si>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</si>
  <si>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</si>
  <si>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</si>
  <si>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</si>
  <si>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</si>
  <si>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</si>
  <si>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</si>
  <si>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</si>
  <si>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</si>
  <si>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</si>
  <si>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</si>
  <si>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</si>
  <si>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</si>
  <si>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</si>
  <si>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</si>
  <si>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</si>
  <si>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</si>
  <si>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</si>
  <si>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</si>
  <si>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</si>
  <si>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</si>
  <si>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</si>
  <si>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</si>
  <si>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</si>
  <si>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</si>
  <si>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</si>
  <si>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</si>
  <si>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</si>
  <si>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</si>
  <si>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</si>
  <si>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</si>
  <si>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</si>
  <si>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</si>
  <si>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</si>
  <si>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</si>
  <si>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</si>
  <si>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</si>
  <si>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</si>
  <si>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</si>
  <si>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</si>
  <si>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</si>
  <si>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</si>
  <si>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</si>
  <si>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</si>
  <si>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</si>
  <si>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</si>
  <si>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</si>
  <si>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</si>
  <si>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</si>
  <si>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</si>
  <si>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</si>
  <si>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</si>
  <si>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</si>
  <si>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</si>
  <si>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</si>
  <si>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</si>
  <si>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</si>
  <si>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</si>
  <si>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</si>
  <si>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</si>
  <si>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</si>
  <si>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</si>
  <si>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</si>
  <si>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</si>
  <si>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</si>
  <si>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</si>
  <si>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</si>
  <si>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</si>
  <si>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</si>
  <si>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</si>
  <si>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</si>
  <si>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</si>
  <si>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</si>
  <si>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</si>
  <si>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</si>
  <si>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</si>
  <si>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</si>
  <si>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</si>
  <si>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</si>
  <si>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</si>
  <si>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</si>
  <si>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</si>
  <si>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</si>
  <si>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</si>
  <si>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</si>
  <si>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</si>
  <si>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</si>
  <si>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</si>
  <si>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</si>
  <si>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</si>
  <si>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</si>
  <si>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</si>
  <si>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</si>
  <si>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</si>
  <si>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</si>
  <si>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</si>
  <si>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</si>
  <si>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</si>
  <si>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</si>
  <si>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</si>
  <si>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</si>
  <si>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</si>
  <si>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</si>
  <si>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</si>
  <si>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</si>
  <si>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</si>
  <si>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</si>
  <si>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</si>
  <si>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</si>
  <si>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</si>
  <si>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</si>
  <si>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</si>
  <si>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</si>
  <si>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</si>
  <si>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</si>
  <si>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</si>
  <si>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</si>
  <si>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</si>
  <si>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</si>
  <si>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</si>
  <si>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</si>
  <si>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</si>
  <si>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</si>
  <si>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</si>
  <si>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</si>
  <si>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</si>
  <si>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</si>
  <si>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</si>
  <si>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</si>
  <si>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</si>
  <si>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</si>
  <si>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</si>
  <si>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</si>
  <si>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</si>
  <si>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</si>
  <si>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</si>
  <si>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</si>
  <si>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</si>
  <si>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</si>
  <si>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</si>
  <si>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</si>
  <si>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</si>
  <si>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</si>
  <si>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</si>
  <si>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</si>
  <si>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</si>
  <si>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</si>
  <si>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</si>
  <si>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</si>
  <si>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</si>
  <si>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</si>
  <si>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</si>
  <si>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</si>
  <si>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</si>
  <si>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</si>
  <si>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</si>
  <si>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</si>
  <si>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</si>
  <si>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</si>
  <si>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</si>
  <si>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</si>
  <si>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</si>
  <si>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</si>
  <si>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</si>
  <si>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</si>
  <si>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</si>
  <si>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</si>
  <si>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</si>
  <si>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</si>
  <si>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</si>
  <si>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</si>
  <si>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</si>
  <si>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</si>
  <si>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</si>
  <si>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</si>
  <si>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</si>
  <si>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</si>
  <si>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</si>
  <si>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</si>
  <si>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</si>
  <si>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</si>
  <si>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</si>
  <si>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</si>
  <si>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</si>
  <si>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</si>
  <si>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</si>
  <si>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</si>
  <si>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</si>
  <si>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</si>
  <si>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</si>
  <si>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</si>
  <si>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</si>
  <si>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</si>
  <si>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</si>
  <si>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</si>
  <si>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</si>
  <si>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</si>
  <si>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</si>
  <si>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</si>
  <si>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</si>
  <si>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</si>
  <si>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</si>
  <si>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</si>
  <si>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</si>
  <si>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</si>
  <si>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</si>
  <si>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</si>
  <si>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</si>
  <si>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</si>
  <si>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</si>
  <si>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</si>
  <si>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</si>
  <si>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</si>
  <si>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</si>
  <si>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</si>
  <si>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</si>
  <si>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</si>
  <si>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</si>
  <si>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</si>
  <si>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</si>
  <si>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</si>
  <si>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</si>
  <si>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</si>
  <si>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</si>
  <si>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</si>
  <si>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</si>
  <si>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</si>
  <si>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</si>
  <si>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</si>
  <si>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</si>
  <si>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</si>
  <si>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</si>
  <si>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</si>
  <si>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</si>
  <si>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</si>
  <si>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</si>
  <si>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</si>
  <si>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</si>
  <si>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</si>
  <si>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</si>
  <si>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</si>
  <si>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</si>
  <si>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</si>
  <si>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</si>
  <si>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</si>
  <si>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</si>
  <si>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</si>
  <si>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</si>
  <si>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</si>
  <si>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</si>
  <si>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</si>
  <si>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</si>
  <si>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</si>
  <si>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</si>
  <si>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</si>
  <si>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</si>
  <si>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</si>
  <si>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</si>
  <si>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</si>
  <si>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</si>
  <si>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</si>
  <si>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</si>
  <si>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</si>
  <si>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</si>
  <si>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</si>
  <si>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</si>
  <si>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</si>
  <si>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</si>
  <si>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</si>
  <si>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</si>
  <si>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</si>
  <si>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</si>
  <si>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</si>
  <si>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</si>
  <si>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</si>
  <si>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</si>
  <si>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</si>
  <si>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</si>
  <si>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</si>
  <si>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</si>
  <si>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</si>
  <si>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</si>
  <si>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</si>
  <si>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</si>
  <si>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</si>
  <si>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</si>
  <si>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</si>
  <si>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</si>
  <si>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</si>
  <si>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</si>
  <si>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</si>
  <si>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</si>
  <si>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</si>
  <si>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</si>
  <si>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</si>
  <si>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</si>
  <si>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</si>
  <si>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</si>
  <si>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</si>
  <si>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</si>
  <si>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</si>
  <si>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</si>
  <si>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</si>
  <si>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</si>
  <si>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</si>
  <si>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</si>
  <si>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</si>
  <si>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</si>
  <si>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</si>
  <si>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</si>
  <si>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</si>
  <si>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</si>
  <si>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</si>
  <si>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</si>
  <si>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</si>
  <si>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</si>
  <si>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</si>
  <si>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</si>
  <si>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</si>
  <si>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</si>
  <si>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</si>
  <si>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</si>
  <si>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</si>
  <si>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</si>
  <si>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</si>
  <si>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</si>
  <si>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</si>
  <si>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</si>
  <si>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</si>
  <si>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</si>
  <si>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</si>
  <si>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</si>
  <si>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</si>
  <si>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</si>
  <si>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</si>
  <si>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</si>
  <si>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</si>
  <si>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</si>
  <si>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</si>
  <si>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</si>
  <si>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</si>
  <si>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</si>
  <si>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</si>
  <si>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</si>
  <si>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</si>
  <si>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</si>
  <si>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</si>
  <si>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</si>
  <si>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</si>
  <si>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</si>
  <si>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</si>
  <si>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</si>
  <si>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</si>
  <si>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</si>
  <si>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</si>
  <si>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</si>
  <si>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</si>
  <si>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</si>
  <si>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</si>
  <si>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</si>
  <si>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</si>
  <si>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</si>
  <si>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</si>
  <si>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</si>
  <si>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</si>
  <si>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</si>
  <si>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</si>
  <si>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</si>
  <si>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</si>
  <si>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</si>
  <si>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</si>
  <si>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</si>
  <si>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</si>
  <si>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</si>
  <si>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</si>
  <si>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</si>
  <si>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</si>
  <si>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</si>
  <si>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</si>
  <si>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</si>
  <si>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</si>
  <si>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</si>
  <si>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</si>
  <si>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</si>
  <si>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</si>
  <si>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</si>
  <si>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</si>
  <si>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</si>
  <si>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</si>
  <si>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</si>
  <si>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</si>
  <si>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</si>
  <si>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</si>
  <si>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</si>
  <si>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</si>
  <si>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</si>
  <si>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</si>
  <si>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</si>
  <si>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</si>
  <si>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</si>
  <si>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</si>
  <si>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</si>
  <si>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</si>
  <si>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</si>
  <si>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</si>
  <si>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</si>
  <si>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</si>
  <si>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</si>
  <si>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</si>
  <si>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</si>
  <si>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</si>
  <si>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</si>
  <si>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</si>
  <si>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</si>
  <si>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</si>
  <si>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</si>
  <si>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</si>
  <si>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</si>
  <si>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</si>
  <si>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</si>
  <si>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</si>
  <si>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</si>
  <si>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</si>
  <si>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</si>
  <si>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</si>
  <si>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</si>
  <si>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</si>
  <si>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</si>
  <si>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</si>
  <si>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</si>
  <si>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</si>
  <si>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</si>
  <si>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</si>
  <si>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</si>
  <si>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</si>
  <si>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</si>
  <si>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</si>
  <si>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</si>
  <si>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</si>
  <si>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</si>
  <si>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</si>
  <si>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</si>
  <si>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</si>
  <si>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</si>
  <si>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</si>
  <si>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</si>
  <si>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</si>
  <si>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</si>
  <si>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</si>
  <si>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</si>
  <si>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</si>
  <si>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</si>
  <si>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</si>
  <si>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</si>
  <si>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</si>
  <si>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</si>
  <si>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</si>
  <si>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</si>
  <si>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</si>
  <si>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</si>
  <si>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</si>
  <si>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</si>
  <si>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</si>
  <si>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</si>
  <si>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</si>
  <si>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</si>
  <si>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</si>
  <si>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</si>
  <si>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</si>
  <si>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</si>
  <si>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</si>
  <si>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</si>
  <si>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</si>
  <si>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</si>
  <si>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</si>
  <si>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</si>
  <si>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</si>
  <si>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</si>
  <si>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</si>
  <si>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</si>
  <si>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</si>
  <si>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</si>
  <si>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</si>
  <si>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</si>
  <si>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</si>
  <si>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</si>
  <si>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</si>
  <si>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</si>
  <si>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</si>
  <si>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</si>
  <si>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</si>
  <si>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</si>
  <si>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</si>
  <si>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</si>
  <si>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</si>
  <si>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</si>
  <si>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</si>
  <si>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</si>
  <si>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</si>
  <si>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</si>
  <si>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</si>
  <si>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</si>
  <si>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</si>
  <si>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</si>
  <si>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</si>
  <si>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</si>
  <si>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</si>
  <si>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</si>
  <si>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</si>
  <si>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</si>
  <si>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</si>
  <si>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</si>
  <si>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</si>
  <si>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</si>
  <si>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</si>
  <si>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</si>
  <si>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</si>
  <si>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</si>
  <si>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</si>
  <si>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</si>
  <si>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</si>
  <si>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</si>
  <si>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</si>
  <si>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</si>
  <si>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</si>
  <si>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</si>
  <si>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</si>
  <si>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</si>
  <si>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</si>
  <si>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</si>
  <si>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</si>
  <si>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</si>
  <si>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</si>
  <si>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</si>
  <si>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</si>
  <si>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</si>
  <si>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</si>
  <si>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</si>
  <si>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</si>
  <si>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</si>
  <si>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</si>
  <si>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</si>
  <si>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</si>
  <si>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</si>
  <si>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</si>
  <si>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</si>
  <si>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</si>
  <si>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</si>
  <si>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</si>
  <si>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</si>
  <si>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</si>
  <si>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</si>
  <si>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</si>
  <si>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</si>
  <si>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</si>
  <si>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</si>
  <si>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</si>
  <si>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</si>
  <si>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</si>
  <si>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</si>
  <si>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</si>
  <si>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</si>
  <si>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</si>
  <si>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</si>
  <si>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</si>
  <si>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</si>
  <si>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</si>
  <si>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</si>
  <si>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</si>
  <si>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</si>
  <si>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</si>
  <si>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</si>
  <si>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</si>
  <si>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</si>
  <si>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</si>
  <si>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</si>
  <si>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</si>
  <si>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</si>
  <si>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</si>
  <si>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</si>
  <si>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</si>
  <si>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</si>
  <si>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</si>
  <si>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</si>
  <si>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</si>
  <si>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</si>
  <si>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</si>
  <si>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</si>
  <si>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</si>
  <si>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</si>
  <si>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</si>
  <si>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</si>
  <si>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</si>
  <si>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</si>
  <si>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</si>
  <si>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</si>
  <si>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</si>
  <si>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</si>
  <si>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</si>
  <si>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</si>
  <si>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</si>
  <si>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</si>
  <si>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</si>
  <si>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</si>
  <si>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</si>
  <si>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</si>
  <si>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</si>
  <si>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</si>
  <si>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</si>
  <si>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</si>
  <si>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</si>
  <si>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</si>
  <si>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</si>
  <si>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</si>
  <si>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</si>
  <si>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</si>
  <si>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</si>
  <si>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</si>
  <si>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</si>
  <si>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</si>
  <si>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</si>
  <si>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</si>
  <si>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</si>
  <si>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</si>
  <si>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</si>
  <si>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</si>
  <si>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</si>
  <si>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</si>
  <si>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</si>
  <si>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</si>
  <si>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</si>
  <si>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</si>
  <si>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</si>
  <si>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</si>
  <si>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</si>
  <si>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</si>
  <si>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</si>
  <si>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</si>
  <si>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</si>
  <si>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</si>
  <si>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</si>
  <si>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</si>
  <si>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</si>
  <si>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</si>
  <si>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</si>
  <si>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</si>
  <si>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</si>
  <si>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</si>
  <si>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</si>
  <si>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</si>
  <si>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</si>
  <si>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</si>
  <si>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</si>
  <si>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</si>
  <si>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</si>
  <si>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</si>
  <si>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</si>
  <si>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</si>
  <si>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</si>
  <si>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</si>
  <si>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</si>
  <si>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</si>
  <si>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</si>
  <si>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</si>
  <si>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</si>
  <si>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</si>
  <si>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</si>
  <si>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</si>
  <si>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</si>
  <si>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</si>
  <si>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</si>
  <si>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</si>
  <si>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</si>
  <si>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</si>
  <si>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</si>
  <si>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</si>
  <si>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</si>
  <si>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</si>
  <si>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</si>
  <si>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</si>
  <si>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</si>
  <si>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</si>
  <si>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</si>
  <si>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</si>
  <si>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</si>
  <si>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</si>
  <si>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</si>
  <si>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</si>
  <si>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</si>
  <si>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</si>
  <si>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</si>
  <si>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</si>
  <si>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</si>
  <si>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</si>
  <si>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</si>
  <si>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</si>
  <si>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</si>
  <si>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</si>
  <si>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</si>
  <si>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</si>
  <si>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</si>
  <si>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</si>
  <si>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</si>
  <si>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</si>
  <si>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</si>
  <si>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</si>
  <si>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</si>
  <si>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</si>
  <si>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</si>
  <si>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</si>
  <si>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</si>
  <si>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</si>
  <si>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</si>
  <si>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</si>
  <si>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</si>
  <si>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</si>
  <si>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</si>
  <si>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</si>
  <si>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</si>
  <si>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</si>
  <si>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</si>
  <si>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</si>
  <si>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</si>
  <si>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</si>
  <si>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</si>
  <si>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</si>
  <si>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</si>
  <si>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</si>
  <si>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</si>
  <si>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</si>
  <si>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</si>
  <si>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</si>
  <si>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</si>
  <si>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</si>
  <si>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</si>
  <si>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</si>
  <si>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</si>
  <si>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</si>
  <si>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</si>
  <si>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</si>
  <si>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</si>
  <si>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</si>
  <si>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</si>
  <si>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</si>
  <si>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</si>
  <si>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</si>
  <si>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</si>
  <si>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</si>
  <si>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</si>
  <si>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</si>
  <si>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</si>
  <si>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</si>
  <si>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</si>
  <si>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</si>
  <si>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</si>
  <si>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</si>
  <si>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</si>
  <si>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</si>
  <si>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</si>
  <si>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</si>
  <si>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</si>
  <si>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</si>
  <si>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</si>
  <si>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</si>
  <si>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</si>
  <si>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</si>
  <si>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</si>
  <si>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</si>
  <si>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</si>
  <si>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</si>
  <si>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</si>
  <si>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</si>
  <si>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</si>
  <si>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</si>
  <si>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</si>
  <si>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</si>
  <si>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</si>
  <si>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</si>
  <si>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</si>
  <si>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</si>
  <si>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</si>
  <si>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</si>
  <si>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</si>
  <si>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</si>
  <si>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</si>
  <si>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</si>
  <si>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</si>
  <si>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</si>
  <si>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</si>
  <si>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</si>
  <si>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</si>
  <si>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</si>
  <si>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</si>
  <si>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</si>
  <si>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</si>
  <si>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</si>
  <si>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</si>
  <si>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</si>
  <si>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</si>
  <si>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</si>
  <si>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</si>
  <si>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</si>
  <si>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</si>
  <si>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</si>
  <si>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</si>
  <si>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</si>
  <si>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</si>
  <si>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</si>
  <si>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</si>
  <si>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</si>
  <si>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</si>
  <si>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</si>
  <si>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</si>
  <si>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</si>
  <si>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</si>
  <si>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</si>
  <si>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</si>
  <si>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</si>
  <si>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</si>
  <si>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</si>
  <si>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</si>
  <si>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</si>
  <si>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</si>
  <si>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</si>
  <si>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</si>
  <si>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</si>
  <si>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</si>
  <si>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</si>
  <si>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</si>
  <si>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</si>
  <si>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</si>
  <si>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</si>
  <si>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</si>
  <si>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</si>
  <si>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</si>
  <si>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</si>
  <si>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</si>
  <si>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</si>
  <si>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</si>
  <si>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</si>
  <si>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</si>
  <si>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</si>
  <si>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</si>
  <si>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</si>
  <si>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</si>
  <si>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</si>
  <si>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</si>
  <si>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</si>
  <si>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</si>
  <si>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</si>
  <si>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</si>
  <si>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</si>
  <si>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</si>
  <si>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</si>
  <si>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</si>
  <si>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</si>
  <si>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</si>
  <si>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</si>
  <si>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</si>
  <si>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</si>
  <si>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</si>
  <si>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</si>
  <si>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</si>
  <si>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</si>
  <si>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</si>
  <si>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</si>
  <si>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</si>
  <si>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</si>
  <si>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</si>
  <si>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</si>
  <si>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</si>
  <si>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</si>
  <si>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</si>
  <si>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</si>
  <si>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</si>
  <si>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</si>
  <si>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</si>
  <si>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</si>
  <si>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</si>
  <si>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</si>
  <si>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</si>
  <si>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</si>
  <si>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</si>
  <si>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</si>
  <si>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</si>
  <si>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</si>
  <si>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</si>
  <si>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</si>
  <si>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</si>
  <si>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</si>
  <si>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</si>
  <si>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</si>
  <si>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</si>
  <si>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</si>
  <si>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</si>
  <si>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</si>
  <si>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</si>
  <si>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</si>
  <si>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</si>
  <si>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</si>
  <si>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</si>
  <si>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</si>
  <si>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</si>
  <si>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</si>
  <si>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</si>
  <si>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</si>
  <si>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</si>
  <si>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</si>
  <si>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</si>
  <si>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</si>
  <si>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</si>
  <si>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</si>
  <si>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</si>
  <si>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</si>
  <si>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</si>
  <si>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</si>
  <si>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</si>
  <si>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</si>
  <si>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</si>
  <si>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</si>
  <si>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</si>
  <si>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</si>
  <si>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</si>
  <si>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</si>
  <si>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</si>
  <si>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</si>
  <si>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</si>
  <si>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</si>
  <si>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</si>
  <si>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</si>
  <si>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</si>
  <si>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</si>
  <si>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</si>
  <si>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</si>
  <si>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</si>
  <si>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</si>
  <si>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</si>
  <si>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</si>
  <si>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</si>
  <si>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</si>
  <si>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</si>
  <si>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</si>
  <si>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</si>
  <si>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</si>
  <si>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</si>
  <si>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</si>
  <si>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</si>
  <si>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</si>
  <si>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</si>
  <si>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</si>
  <si>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</si>
  <si>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</si>
  <si>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</si>
  <si>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</si>
  <si>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</si>
  <si>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</si>
  <si>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</si>
  <si>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</si>
  <si>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</si>
  <si>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</si>
  <si>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</si>
  <si>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</si>
  <si>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</si>
  <si>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</si>
  <si>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</si>
  <si>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</si>
  <si>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</si>
  <si>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</si>
  <si>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</si>
  <si>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</si>
  <si>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</si>
  <si>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</si>
  <si>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</si>
  <si>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</si>
  <si>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</si>
  <si>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</si>
  <si>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</si>
  <si>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</si>
  <si>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</si>
  <si>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</si>
  <si>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</si>
  <si>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</si>
  <si>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</si>
  <si>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</si>
  <si>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</si>
  <si>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</si>
  <si>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</si>
  <si>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</si>
  <si>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</si>
  <si>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</si>
  <si>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</si>
  <si>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</si>
  <si>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</si>
  <si>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</si>
  <si>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</si>
  <si>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</si>
  <si>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</si>
  <si>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</si>
  <si>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</si>
  <si>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</si>
  <si>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</si>
  <si>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</si>
  <si>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</si>
  <si>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</si>
  <si>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</si>
  <si>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</si>
  <si>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</si>
  <si>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</si>
  <si>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</si>
  <si>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</si>
  <si>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</si>
  <si>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</si>
  <si>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</si>
  <si>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</si>
  <si>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</si>
  <si>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</si>
  <si>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</si>
  <si>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</si>
  <si>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</si>
  <si>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</si>
  <si>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</si>
  <si>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</si>
  <si>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</si>
  <si>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</si>
  <si>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</si>
  <si>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</si>
  <si>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</si>
  <si>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</si>
  <si>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</si>
  <si>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</si>
  <si>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</si>
  <si>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</si>
  <si>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</si>
  <si>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</si>
  <si>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</si>
  <si>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</si>
  <si>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</si>
  <si>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</si>
  <si>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</si>
  <si>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</si>
  <si>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</si>
  <si>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</si>
  <si>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</si>
  <si>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</si>
  <si>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</si>
  <si>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</si>
  <si>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</si>
  <si>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</si>
  <si>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</si>
  <si>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</si>
  <si>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</si>
  <si>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</si>
  <si>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</si>
  <si>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</si>
  <si>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</si>
  <si>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</si>
  <si>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</si>
  <si>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</si>
  <si>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</si>
  <si>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</si>
  <si>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</si>
  <si>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</si>
  <si>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</si>
  <si>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</si>
  <si>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</si>
  <si>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</si>
  <si>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</si>
  <si>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</si>
  <si>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</si>
  <si>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</si>
  <si>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</si>
  <si>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</si>
  <si>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</si>
  <si>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</si>
  <si>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</si>
  <si>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</si>
  <si>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</si>
  <si>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</si>
  <si>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</si>
  <si>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</si>
  <si>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</si>
  <si>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</si>
  <si>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</si>
  <si>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</si>
  <si>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</si>
  <si>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</si>
  <si>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</si>
  <si>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</si>
  <si>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</si>
  <si>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</si>
  <si>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</si>
  <si>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</si>
  <si>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</si>
  <si>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</si>
  <si>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</si>
  <si>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</si>
  <si>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</si>
  <si>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</si>
  <si>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</si>
  <si>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</si>
  <si>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</si>
  <si>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</si>
  <si>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</si>
  <si>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</si>
  <si>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</si>
  <si>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</si>
  <si>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</si>
  <si>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</si>
  <si>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</si>
  <si>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</si>
  <si>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</si>
  <si>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</si>
  <si>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</si>
  <si>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</si>
  <si>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</si>
  <si>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</si>
  <si>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</si>
  <si>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</si>
  <si>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</si>
  <si>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</si>
  <si>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</si>
  <si>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</si>
  <si>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</si>
  <si>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</si>
  <si>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</si>
  <si>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</si>
  <si>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</si>
  <si>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</si>
  <si>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</si>
  <si>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</si>
  <si>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</si>
  <si>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</si>
  <si>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</si>
  <si>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</si>
  <si>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</si>
  <si>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</si>
  <si>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</si>
  <si>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</si>
  <si>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</si>
  <si>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</si>
  <si>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</si>
  <si>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</si>
  <si>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</si>
  <si>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</si>
  <si>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</si>
  <si>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</si>
  <si>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</si>
  <si>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</si>
  <si>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</si>
  <si>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</si>
  <si>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</si>
  <si>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</si>
  <si>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</si>
  <si>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</si>
  <si>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</si>
  <si>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</si>
  <si>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</si>
  <si>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</si>
  <si>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</si>
  <si>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</si>
  <si>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</si>
  <si>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</si>
  <si>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</si>
  <si>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</si>
  <si>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</si>
  <si>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</si>
  <si>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</si>
  <si>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</si>
  <si>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</si>
  <si>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</si>
  <si>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</si>
  <si>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</si>
  <si>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</si>
  <si>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</si>
  <si>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</si>
  <si>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</si>
  <si>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</si>
  <si>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</si>
  <si>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</si>
  <si>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</si>
  <si>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</si>
  <si>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</si>
  <si>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</si>
  <si>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</si>
  <si>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</si>
  <si>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</si>
  <si>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</si>
  <si>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</si>
  <si>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</si>
  <si>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</si>
  <si>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</si>
  <si>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</si>
  <si>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</si>
  <si>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</si>
  <si>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</si>
  <si>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</si>
  <si>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</si>
  <si>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</si>
  <si>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</si>
  <si>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</si>
  <si>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</si>
  <si>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</si>
  <si>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</si>
  <si>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</si>
  <si>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</si>
  <si>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</si>
  <si>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</si>
  <si>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</si>
  <si>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</si>
  <si>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</si>
  <si>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</si>
  <si>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</si>
  <si>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</si>
  <si>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</si>
  <si>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</si>
  <si>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</si>
  <si>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</si>
  <si>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</si>
  <si>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</si>
  <si>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</si>
  <si>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</si>
  <si>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</si>
  <si>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</si>
  <si>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</si>
  <si>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</si>
  <si>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</si>
  <si>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</si>
  <si>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</si>
  <si>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</si>
  <si>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</si>
  <si>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</si>
  <si>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</si>
  <si>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</si>
  <si>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</si>
  <si>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</si>
  <si>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</si>
  <si>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</si>
  <si>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</si>
  <si>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</si>
  <si>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</si>
  <si>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</si>
  <si>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</si>
  <si>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</si>
  <si>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</si>
  <si>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</si>
  <si>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</si>
  <si>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</si>
  <si>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</si>
  <si>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</si>
  <si>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</si>
  <si>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</si>
  <si>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</si>
  <si>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</si>
  <si>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</si>
  <si>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</si>
  <si>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</si>
  <si>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</si>
  <si>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</si>
  <si>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</si>
  <si>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</si>
  <si>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</si>
  <si>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</si>
  <si>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</si>
  <si>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</si>
  <si>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</si>
  <si>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</si>
  <si>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</si>
  <si>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</si>
  <si>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</si>
  <si>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</si>
  <si>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</si>
  <si>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</si>
  <si>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</si>
  <si>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</si>
  <si>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</si>
  <si>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</si>
  <si>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</si>
  <si>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</si>
  <si>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</si>
  <si>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</si>
  <si>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</si>
  <si>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</si>
  <si>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</si>
  <si>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</si>
  <si>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</si>
  <si>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</si>
  <si>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</si>
  <si>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</si>
  <si>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</si>
  <si>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</si>
  <si>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</si>
  <si>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</si>
  <si>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</si>
  <si>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</si>
  <si>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</si>
  <si>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</si>
  <si>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</si>
  <si>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</si>
  <si>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</si>
  <si>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</si>
  <si>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</si>
  <si>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</si>
  <si>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</si>
  <si>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</si>
  <si>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</si>
  <si>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</si>
  <si>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</si>
  <si>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</si>
  <si>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</si>
  <si>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</si>
  <si>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</si>
  <si>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</si>
  <si>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</si>
  <si>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</si>
  <si>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</si>
  <si>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</si>
  <si>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</si>
  <si>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</si>
  <si>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</si>
  <si>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</si>
  <si>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</si>
  <si>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</si>
  <si>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</si>
  <si>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</si>
  <si>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</si>
  <si>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</si>
  <si>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</si>
  <si>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</si>
  <si>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</si>
  <si>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</si>
  <si>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</si>
  <si>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</si>
  <si>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</si>
  <si>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</si>
  <si>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</si>
  <si>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</si>
  <si>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</si>
  <si>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</si>
  <si>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</si>
  <si>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</si>
  <si>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</si>
  <si>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</si>
  <si>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</si>
  <si>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</si>
  <si>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</si>
  <si>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</si>
  <si>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</si>
  <si>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</si>
  <si>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</si>
  <si>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</si>
  <si>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</si>
  <si>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</si>
  <si>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</si>
  <si>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</si>
  <si>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</si>
  <si>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</si>
  <si>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</si>
  <si>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</si>
  <si>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</si>
  <si>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</si>
  <si>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</si>
  <si>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</si>
  <si>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</si>
  <si>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</si>
  <si>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</si>
  <si>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</si>
  <si>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</si>
  <si>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</si>
  <si>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</si>
  <si>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</si>
  <si>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</si>
  <si>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</si>
  <si>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</si>
  <si>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</si>
  <si>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</si>
  <si>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</si>
  <si>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</si>
  <si>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</si>
  <si>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</si>
  <si>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</si>
  <si>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</si>
  <si>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</si>
  <si>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</si>
  <si>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</si>
  <si>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</si>
  <si>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</si>
  <si>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</si>
  <si>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</si>
  <si>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</si>
  <si>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</si>
  <si>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</si>
  <si>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</si>
  <si>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</si>
  <si>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</si>
  <si>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</si>
  <si>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</si>
  <si>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</si>
  <si>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</si>
  <si>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</si>
  <si>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</si>
  <si>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</si>
  <si>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</si>
  <si>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</si>
  <si>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</si>
  <si>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</si>
  <si>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</si>
  <si>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</si>
  <si>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</si>
  <si>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</si>
  <si>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</si>
  <si>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</si>
  <si>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</si>
  <si>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</si>
  <si>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</si>
  <si>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</si>
  <si>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</si>
  <si>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</si>
  <si>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</si>
  <si>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</si>
  <si>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</si>
  <si>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</si>
  <si>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</si>
  <si>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</si>
  <si>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</si>
  <si>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</si>
  <si>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</si>
  <si>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</si>
  <si>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</si>
  <si>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</si>
  <si>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</si>
  <si>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</si>
  <si>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</si>
  <si>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</si>
  <si>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</si>
  <si>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</si>
  <si>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</si>
  <si>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</si>
  <si>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</si>
  <si>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</si>
  <si>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</si>
  <si>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</si>
  <si>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</si>
  <si>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</si>
  <si>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</si>
  <si>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</si>
  <si>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</si>
  <si>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</si>
  <si>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</si>
  <si>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</si>
  <si>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</si>
  <si>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</si>
  <si>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</si>
  <si>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</si>
  <si>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</si>
  <si>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</si>
  <si>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</si>
  <si>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</si>
  <si>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</si>
  <si>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</si>
  <si>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</si>
  <si>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</si>
  <si>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</si>
  <si>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</si>
  <si>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</si>
  <si>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</si>
  <si>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</si>
  <si>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</si>
  <si>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</si>
  <si>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</si>
  <si>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</si>
  <si>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</si>
  <si>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</si>
  <si>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</si>
  <si>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</si>
  <si>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</si>
  <si>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</si>
  <si>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</si>
  <si>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</si>
  <si>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</si>
  <si>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</si>
  <si>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</si>
  <si>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</si>
  <si>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</si>
  <si>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</si>
  <si>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</si>
  <si>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</si>
  <si>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</si>
  <si>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</si>
  <si>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</si>
  <si>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</si>
  <si>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</si>
  <si>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</si>
  <si>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</si>
  <si>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</si>
  <si>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</si>
  <si>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</si>
  <si>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</si>
  <si>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</si>
  <si>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</si>
  <si>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</si>
  <si>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</si>
  <si>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</si>
  <si>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</si>
  <si>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</si>
  <si>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</si>
  <si>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</si>
  <si>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</si>
  <si>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</si>
  <si>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</si>
  <si>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</si>
  <si>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</si>
  <si>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</si>
  <si>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</si>
  <si>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</si>
  <si>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</si>
  <si>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</si>
  <si>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</si>
  <si>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</si>
  <si>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</si>
  <si>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</si>
  <si>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</si>
  <si>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</si>
  <si>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</si>
  <si>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</si>
  <si>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</si>
  <si>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</si>
  <si>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</si>
  <si>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</si>
  <si>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</si>
  <si>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</si>
  <si>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</si>
  <si>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</si>
  <si>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</si>
  <si>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</si>
  <si>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</si>
  <si>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</si>
  <si>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</si>
  <si>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</si>
  <si>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</si>
  <si>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</si>
  <si>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</si>
  <si>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</si>
  <si>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</si>
  <si>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</si>
  <si>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</si>
  <si>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</si>
  <si>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</si>
  <si>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</si>
  <si>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</si>
  <si>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</si>
  <si>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</si>
  <si>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</si>
  <si>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</si>
  <si>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</si>
  <si>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</si>
  <si>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</si>
  <si>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</si>
  <si>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</si>
  <si>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</si>
  <si>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</si>
  <si>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</si>
  <si>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</si>
  <si>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</si>
  <si>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</si>
  <si>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</si>
  <si>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</si>
  <si>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</si>
  <si>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</si>
  <si>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</si>
  <si>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</si>
  <si>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</si>
  <si>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</si>
  <si>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</si>
  <si>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</si>
  <si>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</si>
  <si>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</si>
  <si>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</si>
  <si>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</si>
  <si>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</si>
  <si>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</si>
  <si>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</si>
  <si>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</si>
  <si>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</si>
  <si>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</si>
  <si>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</si>
  <si>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</si>
  <si>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</si>
  <si>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</si>
  <si>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</si>
  <si>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</si>
  <si>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</si>
  <si>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</si>
  <si>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</si>
  <si>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</si>
  <si>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</si>
  <si>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</si>
  <si>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</si>
  <si>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</si>
  <si>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</si>
  <si>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</si>
  <si>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</si>
  <si>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</si>
  <si>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</si>
  <si>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</si>
  <si>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</si>
  <si>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</si>
  <si>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</si>
  <si>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</si>
  <si>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</si>
  <si>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</si>
  <si>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</si>
  <si>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</si>
  <si>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</si>
  <si>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</si>
  <si>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</si>
  <si>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</si>
  <si>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</si>
  <si>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</si>
  <si>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</si>
  <si>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</si>
  <si>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</si>
  <si>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</si>
  <si>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</si>
  <si>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</si>
  <si>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</si>
  <si>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</si>
  <si>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</si>
  <si>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</si>
  <si>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</si>
  <si>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</si>
  <si>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</si>
  <si>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</si>
  <si>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</si>
  <si>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</si>
  <si>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</si>
  <si>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</si>
  <si>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</si>
  <si>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</si>
  <si>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EM team on the way need </t>
  </si>
  <si>
    <t xml:space="preserve"> PCM-20250215-00000830 </t>
  </si>
  <si>
    <t>LTE site still down and  site located in aramco area access issue need special permission</t>
  </si>
  <si>
    <t>PCM-20251121-00001195</t>
  </si>
  <si>
    <t xml:space="preserve">night access issue / USF area team will check morning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</si>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</sst>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320.17358738426265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45983.122013310189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45983.122013310189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45983.122013310189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45983.122013310189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45983.122013310189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45983.122013310189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45983.122013310189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45983.122013310189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45983.122013310189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45983.122013310189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45983.122013310189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45983.122013310189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45983.122013310189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45983.122013310189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45983.122013310189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45983.122013310189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45983.122013310189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45983.122013310189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45983.122013310189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45983.122013310189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45983.122013310189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45983.122013310189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45983.122013310189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45983.122013310189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45983.122013310189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45983.122013310189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45983.122013310189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45983.122013310189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45983.122013310189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45983.122013310189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45983.122013310189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45983.122013310189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45983.122013310189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45983.122013310189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45983.122013310189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45983.122013310189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45983.122013310189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45983.122013310189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45983.122013310189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45983.122013310189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45983.122013310189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45983.122013310189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45983.122013310189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45983.122013310189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45983.122013310189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45983.122013310189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45983.122013310189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45983.122013310189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5DE35259-B26C-4B9E-AE5A-A473D8949EE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158.12217557870463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45983.122013310189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45983.122013310189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45983.122013310189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45983.122013310189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45983.122013310189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45983.122013310189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45983.122013310189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45983.122013310189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45983.122013310189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45983.122013310189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45983.122013310189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45983.122013310189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45983.122013310189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45983.122013310189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45983.122013310189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45983.122013310189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45983.122013310189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45983.122013310189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45983.122013310189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45983.122013310189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45983.122013310189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45983.122013310189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45983.122013310189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45983.122013310189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45983.122013541666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45983.122013541666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45983.122013541666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45983.122013541666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45983.122013541666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45983.122013541666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45983.122013541666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45983.122013541666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45983.122013541666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45983.122013541666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45983.122013541666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45983.122013541666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45983.122013541666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45983.122013541666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45983.122013541666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45983.122013541666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45983.122013541666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45983.122013541666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45983.122013541666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45983.122013541666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45983.122013541666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45983.122013541666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45983.122013541666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45983.122013541666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45983.122013541666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45983.122013541666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45983.122013541666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45983.122013541666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45983.122013541666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45983.122013541666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45983.122013541666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45983.122013541666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45983.122013541666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45983.122013541666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45983.122013541666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45983.122013541666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45983.122013541666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45983.122013541666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45983.122013541666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45983.122013541666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45983.122013541666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45983.122013541666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45983.122013541666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45983.122013541666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45983.122013541666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45983.122013541666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45983.122013541666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45983.122013541666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45983.122013541666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45983.122013541666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45983.122013541666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45983.122013541666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45983.122013541666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45983.122013541666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45983.122013541666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45983.122013541666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45983.122013541666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45983.122013541666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45983.122013541666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45983.122013541666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45983.122013541666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45983.122013541666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45983.122013541666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45983.122013541666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45983.122013541666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45983.122013541666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45983.122013541666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45983.122013541666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45983.122013541666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45983.122013541666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45983.122013541666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45983.122013541666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45983.122013541666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45983.122013541666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45983.122013541666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45983.122013541666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45983.122013541666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45983.122013541666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45983.122013541666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45983.122013541666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45983.122013541666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45983.122013541666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45983.122013541666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45983.122013541666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45983.122013541666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45983.122013541666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45983.122013541666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45983.122013541666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45983.122013541666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45983.122013541666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45983.122013541666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45983.122013541666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45983.122013541666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45983.122013541666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45983.122013541666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45983.122013541666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45983.122013541666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45983.122013541666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45983.122013541666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45983.122013541666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45983.122013541666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45983.122013541666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45983.122013541666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45983.122013541666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45983.122013541666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45983.122013541666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45983.122013541666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45983.122013541666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45983.122013541666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45983.122013541666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45983.122013541666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45983.122013541666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45983.122013541666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45983.122013541666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45983.122013541666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45983.122013541666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45983.122013541666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45983.122013541666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45983.122013541666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45983.122013541666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45983.122013541666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45983.122013541666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45983.122013541666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45983.122013541666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45983.122013541666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45983.122013541666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45983.122013541666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45983.122013541666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45983.122013541666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45983.122013541666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45983.122013541666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45983.122013541666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45983.122013541666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45983.122013541666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45983.122013541666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45983.122013541666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45983.122013541666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tabSelected="1" workbookViewId="0">
      <selection activeCell="K2" sqref="K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39105</v>
      </c>
      <c r="B2" s="61" t="str">
        <f>IFERROR(VLOOKUP(D2,DB!A:K,11,0),"")</f>
        <v>R3</v>
      </c>
      <c r="C2" s="18">
        <v>2</v>
      </c>
      <c r="D2" s="18" t="s">
        <v>21110</v>
      </c>
      <c r="E2" s="18" t="s">
        <v>39100</v>
      </c>
      <c r="F2" s="20">
        <v>45983.120069444441</v>
      </c>
      <c r="G2" s="21">
        <f t="shared" ref="G2:G59" ca="1" si="0">IFERROR(NOW()-F2,"-")</f>
        <v>1.9440972246229649E-3</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ca="1" si="0"/>
        <v>45983.122013541666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45983.122013541666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45983.122013541666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45983.122013541666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45983.122013541666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45983.122013541666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45983.122013541666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45983.122013541666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45983.122013541666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45983.122013541666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45983.122013541666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45983.122013541666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45983.122013541666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45983.122013541666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45983.122013541666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45983.122013541666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45983.122013541666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45983.122013541666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45983.122013541666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45983.122013541666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45983.122013541666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45983.122013541666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45983.122013541666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45983.122013541666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45983.122013541666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45983.122013541666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45983.122013541666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45983.122013541666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45983.122013541666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45983.122013541666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45983.122013541666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45983.122013541666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45983.122013541666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45983.122013541666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45983.122013541666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45983.122013541666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45983.122013541666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45983.122013541666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45983.122013541666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45983.122013541666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45983.122013541666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45983.122013541666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45983.122013541666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45983.122013541666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45983.122013541666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45983.122013541666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45983.122013541666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45983.122013541666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45983.122013541666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45983.122013541666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45983.122013541666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45983.122013541666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45983.122013541666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45983.122013541666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45983.122013541666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45983.122013541666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45983.122013541666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45983.122013541666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45983.122013541666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45983.122013541666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45983.122013541666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45983.122013541666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45983.122013541666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45983.122013541666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45983.122013541666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45983.122013541666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45983.122013541666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45983.122013541666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45983.122013541666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45983.122013541666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45983.122013541666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45983.122013541666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45983.122013541666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45983.122013541666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45983.122013541666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45983.122013541666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45983.122013541666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45983.122013541666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45983.122013541666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45983.122013541666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45983.122013541666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45983.122013541666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45983.122013541666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45983.122013541666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45983.122013541666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45983.122013541666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45983.122013541666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45983.122013541666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45983.122013541666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45983.122013541666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45983.122013541666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45983.122013541666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45983.122013541666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45983.122013541666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45983.122013541666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45983.122013541666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45983.122013541666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45983.122013541666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45983.122013541666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45983.122013541666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45983.122013541666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45983.122013541666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45983.122013541666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45983.122013541666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45983.122013541666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45983.122013541666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45983.122013541666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45983.122013541666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45983.122013541666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45983.122013541666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45983.122013541666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45983.122013541666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45983.122013541666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45983.122013541666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45983.122013541666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45983.122013541666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45983.122013541666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45983.122013541666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45983.122013541666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45983.122013541666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45983.122013541666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45983.122013541666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45983.122013541666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45983.122013541666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45983.122013541666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45983.122013541666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45983.122013541666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45983.122013541666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45983.122013541666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45983.122013541666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45983.122013541666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45983.122013541666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45983.122013541666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45983.122013541666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45983.122013541666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45983.122013541666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45983.122013541666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45983.122013541666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45983.122013541666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45983.122013541666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45983.122013541666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45983.122013541666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45983.122013541666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45983.122013541666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45983.122013541666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45983.122013541666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45983.122013541666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45983.122013541666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45983.122013541666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45983.122013541666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45983.122013541666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45983.122013541666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45983.122013541666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45983.122013541666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45983.122013541666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45983.122013541666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45983.122013541666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45983.122013541666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45983.122013541666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45983.122013541666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45983.122013541666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45983.122013541666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45983.122013541666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45983.122013541666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45983.122013541666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45983.122013541666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45983.122013541666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45983.122013541666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45983.122013541666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45983.122013541666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45983.122013541666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45983.122013541666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45983.122013541666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45983.122013541666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45983.122013541666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45983.122013541666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45983.122013541666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45983.122013541666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45983.122013541666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45983.122013541666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45983.122013541666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45983.122013541666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45983.122013541666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45983.122013541666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45983.122013541666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45983.122013541666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45983.122013541666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45983.122013541666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45983.122013541666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45983.122013541666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45983.122013541666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45983.122013541666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45983.122013541666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45983.122013541666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45983.122013541666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45983.122013541666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45983.122013541666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45983.122013541666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45983.122013541666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45983.122013541666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45983.122013541666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45983.122013541666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45983.122013541666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45983.122013541666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45983.122013541666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45983.122013541666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45983.122013541666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45983.122013541666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45983.122013541666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45983.122013541666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45983.122013541666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45983.122013541666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45983.122013541666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45983.122013541666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45983.122013541666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45983.122013541666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45983.122013541666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45983.122013541666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45983.122013541666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45983.122013541666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45983.122013541666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45983.122013541666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45983.122013541666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45983.122013541666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45983.122013541666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45983.122013541666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45983.122013541666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45983.122013541666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45983.122013541666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45983.122013541666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45983.122013541666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45983.122013541666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45983.122013541666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45983.122013541666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45983.122013541666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45983.122013541666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45983.122013541666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45983.122013541666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45983.122013541666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45983.122013541666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45983.122013541666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45983.122013541666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45983.122013541666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45983.122013541666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45983.122013541666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45983.122013541666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45983.122013541666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45983.122013541666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45983.122013541666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45983.122013541666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45983.122013541666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45983.122013541666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45983.122013541666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45983.122013541666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45983.122013541666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45983.122013541666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45983.122013541666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45983.122013541666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45983.122013541666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45983.122013541666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45983.122013541666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45983.122013541666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45983.122013541666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45983.122013541666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45983.122013541666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45983.122013541666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45983.122013541666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45983.122013541666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45983.122013541666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45983.122013541666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45983.122013541666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45983.122013541666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45983.122013541666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45983.122013541666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45983.122013541666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45983.122013541666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45983.122013541666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45983.122013541666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45983.122013541666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45983.122013541666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45983.122013541666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45983.122013541666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45983.122013541666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45983.122013541666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45983.122013541666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45983.122013541666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45983.122013541666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45983.122013541666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45983.122013541666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45983.122013541666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45983.122013541666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45983.122013541666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45983.122013541666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45983.122013541666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45983.122013541666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45983.122013541666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45983.122013541666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45983.122013541666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45983.122013541666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45983.122013541666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45983.122013541666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45983.122013541666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45983.122013541666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45983.122013541666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45983.122013541666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45983.122013541666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45983.122013541666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45983.122013541666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45983.122013541666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45983.122013541666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45983.122013541666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45983.122013541666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45983.122013541666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45983.122013541666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45983.122013541666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45983.122013541666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45983.122013541666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45983.122013541666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45983.122013541666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45983.122013541666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45983.122013541666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45983.122013541666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45983.122013541666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45983.122013541666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45983.122013541666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45983.122013541666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45983.122013541666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45983.122013541666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45983.122013541666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45983.122013541666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45983.122013541666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45983.122013541666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45983.122013541666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45983.122013541666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45983.122013541666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45983.122013541666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45983.122013541666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45983.122013541666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45983.122013541666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45983.122013541666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45983.122013541666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45983.122013541666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45983.122013541666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45983.122013541666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45983.122013541666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45983.122013541666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45983.122013541666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45983.122013541666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45983.122013541666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45983.122013541666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45983.122013541666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45983.122013541666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45983.122013541666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45983.122013541666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45983.122013541666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45983.122013541666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45983.122013541666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45983.122013541666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45983.122013541666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45983.122013541666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45983.122013541666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45983.122013541666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45983.122013541666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45983.122013541666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45983.122013541666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45983.122013541666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45983.122013541666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45983.122013541666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45983.122013541666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45983.122013541666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45983.122013541666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45983.122013541666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45983.122013541666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45983.122013541666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45983.122013541666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45983.122013541666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45983.122013541666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45983.122013541666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45983.122013541666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45983.122013541666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45983.122013541666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45983.122013541666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45983.122013541666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45983.122013541666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45983.122013541666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45983.122013541666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45983.122013541666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45983.122013541666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45983.122013541666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45983.122013541666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45983.122013541666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45983.122013541666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45983.122013541666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45983.122013541666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45983.122013541666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45983.122013541666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45983.122013541666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45983.122013541666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45983.122013541666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45983.122013541666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45983.122013541666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45983.122013541666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45983.122013541666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45983.122013541666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45983.122013541666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45983.122013541666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45983.122013541666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45983.122013541666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45983.122013541666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45983.122013541666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45983.122013541666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45983.122013541666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45983.122013541666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45983.122013541666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45983.122013541666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45983.122013541666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45983.122013541666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45983.122013541666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45983.122013541666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45983.122013541666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45983.122013541666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45983.122013541666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45983.122013541666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45983.122013541666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45983.122013541666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45983.122013541666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45983.122013541666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45983.122013541666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45983.122013541666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45983.122013541666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45983.122013541666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45983.122013541666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45983.122013541666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45983.122013541666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45983.122013541666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45983.122013541666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45983.122013541666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45983.122013541666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45983.122013541666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45983.122013541666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45983.122013541666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45983.122013541666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45983.122013541666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45983.122013541666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45983.122013541666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45983.122013541666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45983.122013541666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45983.122013541666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45983.122013541666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45983.122013541666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45983.122013541666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45983.122013541666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45983.122013541666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45983.122013541666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45983.122013541666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45983.122013541666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45983.122013541666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45983.122013541666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45983.122013541666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45983.122013541666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45983.122013541666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45983.122013541666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45983.122013541666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45983.122013541666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45983.122013541666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45983.122013541666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45983.122013541666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45983.122013541666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45983.122013541666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45983.122013541666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45983.122013541666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45983.122013541666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45983.122013541666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45983.122013541666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45983.122013541666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45983.122013541666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45983.122013541666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45983.122013541666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45983.122013541666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45983.122013541666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45983.122013541666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45983.122013541666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45983.122013541666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45983.122013541666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45983.122013541666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45983.122013541666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45983.122013541666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45983.122013541666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45983.122013541666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45983.122013541666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45983.122013541666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45983.122013541666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45983.122013541666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45983.122013541666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45983.122013541666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45983.122013541666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45983.122013541666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45983.122013541666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45983.122013541666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45983.122013541666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45983.122013541666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45983.122013541666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45983.122013541666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45983.122013541666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45983.122013541666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45983.122013541666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45983.122013541666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45983.122013541666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45983.122013541666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45983.122013541666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45983.122013541666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45983.122013541666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45983.122013541666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45983.122013541666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45983.122013541666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45983.122013541666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45983.122013541666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45983.122013541666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45983.122013541666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45983.122013541666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45983.122013541666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45983.122013541666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45983.122013541666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45983.122013541666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45983.122013541666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45983.122013541666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45983.122013541666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45983.122013541666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45983.122013541666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45983.122013541666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45983.122013541666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45983.122013541666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45983.122013541666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45983.122013541666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45983.122013541666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45983.122013541666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45983.122013541666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45983.122013541666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45983.122013541666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45983.122013541666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45983.122013541666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45983.122013541666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45983.122013541666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45983.122013541666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45983.122013541666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45983.122013541666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45983.122013541666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45983.122013541666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45983.122013541666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45983.122013541666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45983.122013541666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45983.122013541666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45983.122013541666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45983.122013541666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45983.122013541666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45983.122013541666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45983.122013541666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45983.122013541666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45983.122013541666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45983.122013541666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45983.122013541666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45983.122013541666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45983.122013541666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45983.122013541666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45983.122013541666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45983.122013541666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45983.122013541666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45983.122013541666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45983.122013541666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45983.122013541666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45983.122013541666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45983.122013541666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45983.122013541666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45983.122013541666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45983.122013541666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45983.122013541666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45983.122013541666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45983.122013541666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45983.122013541666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45983.122013541666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45983.122013541666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45983.122013541666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45983.122013541666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45983.122013541666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45983.122013541666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45983.122013541666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45983.122013541666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45983.122013541666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45983.122013541666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45983.122013541666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45983.122013541666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45983.122013541666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45983.122013541666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45983.122013541666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45983.122013541666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45983.122013541666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45983.122013541666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45983.122013541666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45983.122013541666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45983.122013541666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45983.122013541666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45983.122013541666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45983.122013541666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45983.122013541666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45983.122013541666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45983.122013541666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45983.122013541666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45983.122013541666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45983.122013541666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45983.122013541666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45983.122013541666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45983.122013541666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45983.122013541666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45983.122013541666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45983.122013541666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45983.122013541666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45983.122013541666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45983.122013541666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45983.122013541666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45983.122013541666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45983.122013541666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45983.122013541666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45983.122013541666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45983.122013541666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45983.122013541666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45983.122013541666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45983.122013541666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45983.122013541666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45983.122013541666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45983.122013541666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45983.122013541666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45983.122013541666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45983.122013541666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45983.122013541666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45983.122013541666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45983.122013541666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45983.122013541666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45983.122013541666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45983.122013541666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45983.122013541666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45983.122013541666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45983.122013541666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45983.122013541666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45983.122013541666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45983.122013541666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45983.122013541666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45983.122013541666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45983.122013541666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45983.122013541666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45983.122013541666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45983.122013541666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45983.122013541666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45983.122013541666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45983.122013541666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45983.122013541666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45983.122013541666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45983.122013541666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45983.122013541666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45983.122013541666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45983.122013541666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45983.122013541666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45983.122013541666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45983.122013541666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45983.122013541666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45983.122013541666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45983.122013541666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45983.122013541666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45983.122013541666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45983.122013541666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45983.122013541666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45983.122013541666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45983.122013541666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45983.122013541666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45983.122013541666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45983.122013541666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45983.122013541666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45983.122013541666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45983.122013541666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45983.122013541666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45983.122013541666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45983.122013541666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45983.122013541666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45983.122013541666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45983.122013541666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45983.122013541666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45983.122013541666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45983.122013541666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45983.122013541666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45983.122013541666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45983.122013541666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45983.122013541666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45983.122013541666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45983.122013541666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45983.122013541666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45983.122013541666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45983.122013541666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45983.122013541666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45983.122013541666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45983.122013541666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45983.122013541666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45983.122013541666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45983.122013541666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45983.122013541666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45983.122013541666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45983.122013541666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45983.122013541666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45983.122013541666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45983.122013541666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45983.122013541666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45983.122013541666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45983.122013541666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45983.122013541666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45983.122013541666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45983.122013541666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45983.122013541666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45983.122013541666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45983.122013541666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45983.122013541666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45983.122013541666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45983.122013541666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45983.122013541666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45983.122013541666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45983.122013541666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45983.122013541666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45983.122013541666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45983.122013541666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45983.122013541666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45983.122013541666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45983.122013541666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45983.122013541666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45983.122013541666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45983.122013541666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45983.122013541666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45983.122013541666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45983.122013541666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45983.122013541666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45983.122013541666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45983.122013541666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45983.122013541666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45983.122013541666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45983.122013541666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45983.122013541666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45983.122013541666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45983.122013541666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45983.122013541666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45983.122013541666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45983.122013541666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45983.122013541666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45983.122013541666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45983.122013541666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45983.122013541666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45983.122013541666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45983.122013541666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45983.122013541666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45983.122013541666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45983.122013541666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45983.122013541666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45983.122013541666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45983.122013541666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45983.122013541666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45983.122013541666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45983.122013541666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45983.122013541666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45983.122013541666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45983.122013541666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45983.122013541666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45983.122013541666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45983.122013541666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45983.122013541666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45983.122013541666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45983.122013541666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45983.122013541666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45983.122013541666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45983.122013541666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45983.122013541666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45983.122013541666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45983.122013541666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45983.122013541666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45983.122013541666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45983.122013541666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45983.122013541666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45983.122013541666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45983.122013541666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45983.122013541666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45983.122013541666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45983.122013541666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45983.122013541666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45983.122013541666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45983.122013541666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45983.122013541666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45983.122013541666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45983.122013541666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45983.122013541666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45983.122013541666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45983.122013541666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45983.122013541666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45983.122013541666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45983.122013541666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45983.122013541666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45983.122013541666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45983.122013541666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45983.122013541666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45983.122013541666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45983.122013541666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45983.122013541666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45983.122013541666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45983.122013541666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45983.122013541666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45983.122013541666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45983.122013541666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45983.122013541666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45983.122013541666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45983.122013541666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45983.122013541666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45983.122013541666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45983.122013541666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45983.122013541666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45983.122013541666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45983.122013541666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45983.122013541666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45983.122013541666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45983.122013541666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45983.122013541666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45983.122013541666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45983.122013541666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45983.122013541666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45983.122013541666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45983.122013541666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45983.122013541666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45983.122013541666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45983.122013541666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45983.122013541666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45983.122013541666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45983.122013541666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45983.122013541666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45983.122013541666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45983.122013541666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45983.122013541666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45983.122013541666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45983.122013541666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45983.122013541666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45983.122013541666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45983.122013541666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45983.122013541666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45983.122013541666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45983.122013541666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45983.122013541666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45983.122013541666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45983.122013541666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45983.122013541666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45983.122013541666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45983.122013541666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45983.122013541666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45983.122013541666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45983.122013541666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45983.122013541666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45983.122013541666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45983.122013541666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45983.122013541666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45983.122013541666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45983.122013541666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45983.122013541666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45983.122013541666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45983.122013541666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45983.122013541666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45983.122013541666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45983.122013541666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45983.122013541666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45983.122013541666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45983.122013541666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45983.122013541666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45983.122013541666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45983.122013541666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45983.122013541666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45983.122013541666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45983.122013541666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45983.122013541666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45983.122013541666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45983.122013541666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45983.122013541666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45983.122013541666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45983.122013541666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45983.122013541666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45983.122013541666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45983.122013541666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45983.122013541666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45983.122013541666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45983.122013541666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45983.122013541666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45983.122013541666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45983.122013541666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45983.122013541666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45983.122013541666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45983.122013541666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45983.122013541666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45983.122013541666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45983.122013541666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45983.122013541666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45983.122013541666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45983.122013541666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45983.122013541666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45983.122013541666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45983.122013541666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45983.122013541666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45983.122013541666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45983.122013541666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45983.122013541666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45983.122013541666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45983.122013541666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45983.122013541666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45983.122013541666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45983.122013541666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45983.122013541666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45983.122013541666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45983.122013541666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45983.122013541666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45983.122013541666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45983.122013541666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45983.122013541666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45983.122013541666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45983.122013541666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45983.122013541666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45983.122013541666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45983.122013541666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45983.122013541666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45983.122013541666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45983.122013541666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45983.122013541666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45983.122013541666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45983.122013541666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45983.122013541666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45983.122013541666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45983.122013541666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45983.122013541666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45983.122013541666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45983.122013541666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45983.122013541666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45983.122013541666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45983.122013541666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45983.122013541666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45983.122013541666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45983.122013541666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45983.122013541666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45983.122013541666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45983.122013541666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45983.122013541666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45983.122013541666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45983.122013541666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45983.122013541666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45983.122013541666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45983.122013541666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45983.122013541666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45983.122013541666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45983.122013541666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45983.122013541666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45983.122013541666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45983.122013541666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45983.122013541666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45983.122013541666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45983.122013541666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45983.122013541666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45983.122013541666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45983.122013541666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45983.122013541666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45983.122013541666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45983.122013541666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45983.122013541666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45983.122013541666</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279.64129571759258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0.13798553241213085</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36844</v>
      </c>
      <c r="E4" s="94" t="s">
        <v>39021</v>
      </c>
      <c r="F4" s="95"/>
      <c r="G4" s="96">
        <f t="shared" ca="1" si="0"/>
        <v>45983.122013310189</v>
      </c>
      <c r="H4" s="95">
        <v>45983.076435185183</v>
      </c>
      <c r="I4" s="113" t="str">
        <f>IFERROR(VLOOKUP(D4,DB!A:F,6,0),"")</f>
        <v>Generator-SG</v>
      </c>
      <c r="J4" s="113" t="str">
        <f>IFERROR(VLOOKUP(D4,DB!A:G,7,0),"")</f>
        <v>Weak</v>
      </c>
      <c r="K4" s="97" t="s">
        <v>39110</v>
      </c>
      <c r="L4" s="91" t="str">
        <f>IFERROR(VLOOKUP(D4,DB!A:I,9,0),"")</f>
        <v>Latis</v>
      </c>
    </row>
    <row r="5" spans="1:16" ht="15" customHeight="1">
      <c r="A5" s="113"/>
      <c r="B5" s="113" t="str">
        <f>IFERROR(VLOOKUP(D5,DB!A:K,11,0),"")</f>
        <v/>
      </c>
      <c r="C5" s="93"/>
      <c r="D5" s="91"/>
      <c r="E5" s="94"/>
      <c r="F5" s="95"/>
      <c r="G5" s="96">
        <f t="shared" ca="1" si="0"/>
        <v>45983.122013310189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45983.122013310189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45983.122013310189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45983.122013310189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45983.122013310189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45983.122013310189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45983.122013310189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45983.122013310189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45983.122013310189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45983.122013310189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45983.122013310189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45983.122013310189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45983.122013310189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45983.122013310189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45983.122013310189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45983.122013310189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45983.122013310189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45983.122013310189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45983.122013310189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45983.122013310189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45983.122013310189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45983.122013310189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45983.122013310189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45983.122013310189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45983.122013310189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45983.122013310189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45983.122013310189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45983.122013310189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45983.122013310189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45983.122013310189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45983.122013310189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45983.122013310189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45983.122013310189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45983.122013310189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45983.122013310189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45983.122013310189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45983.122013310189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45983.122013310189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45983.122013310189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45983.122013310189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45983.122013310189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45983.122013310189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45983.122013310189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45983.122013310189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45983.122013310189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45983.122013310189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45983.122013310189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45983.122013310189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45983.122013310189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45983.122013310189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45983.122013310189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45983.122013310189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45983.122013310189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45983.122013310189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45983.122013310189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45983.122013310189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45983.122013310189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45983.122013310189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45983.122013310189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45983.122013310189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45983.122013310189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45983.122013310189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45983.122013310189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45983.122013310189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45983.122013310189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45983.122013310189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45983.122013310189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45983.122013310189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45983.122013310189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45983.122013310189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45983.122013310189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45983.122013310189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45983.122013310189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45983.122013310189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45983.122013310189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45983.122013310189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45983.122013310189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45983.122013310189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45983.122013310189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45983.122013310189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45983.122013310189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45983.122013310189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45983.122013310189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45983.122013310189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45983.122013310189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45983.122013310189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45983.122013310189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45983.122013310189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45983.122013310189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45983.122013310189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45983.122013310189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45983.122013310189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45983.122013310189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45983.122013310189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45983.122013310189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45983.122013310189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45983.122013310189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45983.122013310189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45983.122013310189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45983.122013310189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45983.122013310189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45983.122013310189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45983.122013310189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45983.122013310189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45983.122013310189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45983.122013310189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45983.122013310189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45983.122013310189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45983.122013310189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45983.122013310189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45983.122013310189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45983.122013310189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45983.122013310189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45983.122013310189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45983.122013310189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45983.122013310189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45983.122013310189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45983.122013310189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45983.122013310189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45983.122013310189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45983.122013310189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45983.122013310189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45983.122013310189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45983.122013310189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45983.122013310189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45983.122013310189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45983.122013310189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45983.122013310189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45983.122013310189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45983.122013310189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45983.122013310189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45983.122013310189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45983.122013310189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45983.122013310189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45983.122013310189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45983.122013310189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45983.122013310189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45983.122013310189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45983.122013310189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45983.122013310189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45983.122013310189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45983.122013310189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45983.122013310189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45983.122013310189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45983.122013310189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45983.122013310189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45983.122013310189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45983.122013310189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45983.122013310189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45983.122013310189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45983.122013310189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45983.122013310189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45983.122013310189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45983.122013310189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45983.122013310189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45983.122013310189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45983.122013310189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45983.122013310189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45983.122013310189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45983.122013310189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45983.122013310189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45983.122013310189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45983.122013310189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45983.122013310189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45983.122013310189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45983.122013310189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45983.122013310189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45983.122013310189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45983.122013310189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45983.122013310189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45983.122013310189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45983.122013310189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45983.122013310189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45983.122013310189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45983.122013310189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45983.122013310189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45983.122013310189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45983.122013310189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45983.122013310189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45983.122013310189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45983.122013310189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45983.122013310189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45983.122013310189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45983.122013310189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45983.122013310189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45983.122013310189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45983.122013310189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45983.122013310189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45983.122013310189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45983.122013310189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45983.122013310189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45983.122013310189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45983.122013310189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45983.122013310189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45983.122013310189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45983.122013310189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45983.122013310189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45983.122013310189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45983.122013310189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45983.122013310189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45983.122013310189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45983.122013310189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45983.122013310189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45983.122013310189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45983.122013310189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45983.122013310189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45983.122013310189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45983.122013310189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45983.122013310189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45983.122013310189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45983.122013310189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45983.122013310189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45983.122013310189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45983.122013310189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45983.122013310189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45983.122013310189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45983.122013310189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45983.122013310189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45983.122013310189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45983.122013310189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45983.122013310189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45983.122013310189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45983.122013310189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45983.122013310189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45983.122013310189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45983.122013310189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45983.122013310189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45983.122013310189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45983.122013310189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45983.122013310189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45983.122013310189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45983.122013310189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45983.122013310189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45983.122013310189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45983.122013310189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45983.122013310189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45983.122013310189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45983.122013310189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45983.122013310189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45983.122013310189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45983.122013310189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45983.122013310189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45983.122013310189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45983.122013310189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45983.122013310189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45983.122013310189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45983.122013310189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45983.122013310189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45983.122013310189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45983.122013310189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45983.122013310189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45983.122013310189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45983.122013310189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45983.122013310189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45983.122013310189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45983.122013310189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45983.122013310189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45983.122013310189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45983.122013310189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45983.122013310189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45983.122013310189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45983.122013310189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45983.122013310189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45983.122013310189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45983.122013310189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45983.122013310189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45983.122013310189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45983.122013310189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45983.122013310189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45983.122013310189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45983.122013310189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45983.122013310189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45983.122013310189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45983.122013310189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45983.122013310189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45983.122013310189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45983.122013310189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45983.122013310189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45983.122013310189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45983.122013310189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45983.122013310189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45983.122013310189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45983.122013310189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45983.122013310189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45983.122013310189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45983.122013310189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45983.122013310189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45983.122013310189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45983.122013310189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45983.122013310189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45983.122013310189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45983.122013310189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45983.122013310189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45983.122013310189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45983.122013310189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45983.122013310189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45983.122013310189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45983.122013310189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45983.122013310189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45983.122013310189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45983.122013310189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45983.122013310189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45983.122013310189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45983.122013310189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45983.122013310189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45983.122013310189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45983.122013310189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45983.122013310189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45983.122013310189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45983.122013310189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45983.122013310189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45983.122013310189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45983.122013310189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45983.122013310189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45983.122013310189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45983.122013310189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45983.122013310189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45983.122013310189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45983.122013310189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45983.122013310189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45983.122013310189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45983.122013310189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45983.122013310189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45983.122013310189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45983.122013310189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45983.122013310189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45983.122013310189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45983.122013310189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45983.122013310189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45983.122013310189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45983.122013310189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45983.122013310189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45983.122013310189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45983.122013310189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45983.122013310189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45983.122013310189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45983.122013310189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45983.122013310189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45983.122013310189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45983.122013310189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45983.122013310189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45983.122013310189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45983.122013310189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45983.122013310189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45983.122013310189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45983.122013310189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45983.122013310189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45983.122013310189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45983.122013310189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45983.122013310189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45983.122013310189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45983.122013310189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45983.122013310189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45983.122013310189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45983.122013310189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45983.122013310189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45983.122013310189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45983.122013310189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45983.122013310189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45983.122013310189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45983.122013310189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45983.122013310189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45983.122013310189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45983.122013310189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45983.122013310189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45983.122013310189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45983.122013310189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45983.122013310189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45983.122013310189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45983.122013310189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45983.122013310189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45983.122013310189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45983.122013310189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45983.122013310189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45983.122013310189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45983.122013310189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45983.122013310189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45983.122013310189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45983.122013310189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45983.122013310189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45983.122013310189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45983.122013310189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45983.122013310189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45983.122013310189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45983.122013310189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45983.122013310189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45983.122013310189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45983.122013310189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45983.122013310189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45983.122013310189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45983.122013310189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45983.122013310189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45983.122013310189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45983.122013310189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45983.122013310189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45983.122013310189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45983.122013310189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45983.122013310189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45983.122013310189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45983.122013310189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45983.122013310189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45983.122013310189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45983.122013310189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45983.122013310189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45983.122013310189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45983.122013310189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45983.122013310189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45983.122013310189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45983.122013310189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45983.122013310189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45983.122013310189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45983.122013310189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45983.122013310189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45983.122013310189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45983.122013310189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45983.122013310189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45983.122013310189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45983.122013310189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45983.122013310189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45983.122013310189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45983.122013310189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45983.122013310189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45983.122013310189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45983.122013310189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45983.122013310189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45983.122013310189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45983.122013310189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45983.122013310189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45983.122013310189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45983.122013310189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45983.122013310189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45983.122013310189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45983.122013310189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45983.122013310189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45983.122013310189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45983.122013310189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45983.122013310189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45983.122013310189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45983.122013310189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45983.122013310189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45983.122013310189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45983.122013310189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45983.122013310189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45983.122013310189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45983.122013310189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45983.122013310189</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91.289953356477781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56.933136226849456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34.460902430553688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5.6072100694509572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1.748714699075208</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0.35346006944746478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0.25799710648425389</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45983.122013310189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45983.122013310189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45983.122013310189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45983.122013310189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45983.122013310189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45983.122013310189</v>
      </c>
      <c r="H14" s="109"/>
      <c r="I14" s="109" t="str">
        <f>IFERROR(VLOOKUP(D14,DB!A:F,6,0),"")</f>
        <v/>
      </c>
      <c r="J14" s="109" t="str">
        <f>IFERROR(VLOOKUP(D14,DB!A:G,7,0),"")</f>
        <v/>
      </c>
      <c r="K14" s="109"/>
      <c r="L14" s="109" t="str">
        <f>IFERROR(VLOOKUP(D14,DB!A:I,9,0),"")</f>
        <v/>
      </c>
    </row>
    <row r="15" spans="1:13">
      <c r="A15" s="109"/>
      <c r="B15" s="109" t="str">
        <f>IFERROR(VLOOKUP(D15,DB!A:K,11,0),"")</f>
        <v>R5</v>
      </c>
      <c r="C15" s="109"/>
      <c r="D15" s="109" t="s">
        <v>33605</v>
      </c>
      <c r="E15" s="109"/>
      <c r="F15" s="109"/>
      <c r="G15" s="111">
        <f ca="1">IFERROR(NOW()-F15,"")</f>
        <v>45983.122013310189</v>
      </c>
      <c r="H15" s="109"/>
      <c r="I15" s="109" t="str">
        <f>IFERROR(VLOOKUP(D15,DB!A:F,6,0),"")</f>
        <v>SCECO</v>
      </c>
      <c r="J15" s="109" t="str">
        <f>IFERROR(VLOOKUP(D15,DB!A:G,7,0),"")</f>
        <v>Good</v>
      </c>
      <c r="K15" s="109"/>
      <c r="L15" s="109" t="str">
        <f>IFERROR(VLOOKUP(D15,DB!A:I,9,0),"")</f>
        <v>Latis</v>
      </c>
    </row>
    <row r="16" spans="1:13">
      <c r="A16" s="109"/>
      <c r="B16" s="109" t="str">
        <f>IFERROR(VLOOKUP(D16,DB!A:K,11,0),"")</f>
        <v/>
      </c>
      <c r="C16" s="109"/>
      <c r="D16" s="109"/>
      <c r="E16" s="109"/>
      <c r="F16" s="109"/>
      <c r="G16" s="111">
        <f ca="1">IFERROR(NOW()-F16,"")</f>
        <v>45983.122013310189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45983.122013310189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45983.122013310189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45983.122013310189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45983.122013310189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45983.122013310189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45983.122013310189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45983.122013310189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45983.122013310189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45983.122013310189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45983.122013310189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45983.122013310189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45983.122013310189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45983.122013310189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45983.122013310189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45983.122013310189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45983.122013310189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45983.122013310189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45983.122013310189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45983.122013310189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45983.122013310189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45983.122013310189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45983.122013310189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45983.122013310189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45983.122013310189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45983.122013310189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45983.122013310189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45983.122013310189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45983.122013310189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45983.122013310189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45983.122013310189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45983.122013310189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45983.122013310189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45983.122013310189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45983.122013310189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45983.122013310189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45983.122013310189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45983.122013310189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45983.122013310189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45983.122013310189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45983.122013310189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45983.122013310189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45983.122013310189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45983.122013310189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45983.122013310189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45983.122013310189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45983.122013310189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45983.122013310189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45983.122013310189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45983.122013310189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45983.122013310189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45983.122013310189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45983.122013310189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45983.122013310189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45983.122013310189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45983.122013310189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45983.122013310189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45983.122013310189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45983.122013310189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45983.122013310189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45983.122013310189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45983.122013310189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45983.122013310189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45983.122013310189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45983.122013310189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45983.122013310189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45983.122013310189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45983.122013310189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45983.122013310189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45983.122013310189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45983.122013310189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45983.122013310189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45983.122013310189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45983.122013310189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45983.122013310189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45983.122013310189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45983.122013310189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45983.122013310189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45983.122013310189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45983.122013310189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45983.122013310189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45983.122013310189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45983.122013310189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45983.122013310189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45983.122013310189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45983.122013310189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45983.122013310189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45983.122013310189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45983.122013541666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45983.122013541666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45983.122013541666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45983.122013541666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45983.122013541666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45983.122013541666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45983.122013541666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45983.122013541666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45983.122013541666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45983.122013541666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45983.122013541666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45983.122013541666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45983.122013541666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45983.122013541666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45983.122013541666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45983.122013541666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45983.122013541666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45983.122013541666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45983.122013541666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45983.122013541666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45983.122013541666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45983.122013541666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45983.122013541666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45983.122013541666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45983.122013541666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45983.122013541666</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